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040" windowWidth="17340" windowHeight="5085" tabRatio="642" activeTab="5"/>
  </bookViews>
  <sheets>
    <sheet name="Voorronden invullen" sheetId="1" r:id="rId1"/>
    <sheet name="Lijsten" sheetId="23" state="hidden" r:id="rId2"/>
    <sheet name="Voorronden Singles" sheetId="12" r:id="rId3"/>
    <sheet name="Voor PP" sheetId="20" r:id="rId4"/>
    <sheet name="Finale Duo's" sheetId="17" r:id="rId5"/>
    <sheet name="Finale Singles" sheetId="18" r:id="rId6"/>
    <sheet name="Plusminus" sheetId="21" state="hidden" r:id="rId7"/>
    <sheet name="Hoogste game inclusief handicap" sheetId="22" state="hidden" r:id="rId8"/>
  </sheets>
  <definedNames>
    <definedName name="_xlnm.Print_Titles" localSheetId="1">Lijsten!$1:$1</definedName>
    <definedName name="_xlnm.Print_Titles" localSheetId="0">'Voorronden invullen'!$1:$1</definedName>
    <definedName name="_xlnm.Print_Titles" localSheetId="2">'Voorronden Singles'!$1:$1</definedName>
  </definedNames>
  <calcPr calcId="125725"/>
</workbook>
</file>

<file path=xl/calcChain.xml><?xml version="1.0" encoding="utf-8"?>
<calcChain xmlns="http://schemas.openxmlformats.org/spreadsheetml/2006/main">
  <c r="F23" i="12"/>
  <c r="F24"/>
  <c r="F26"/>
  <c r="F13"/>
  <c r="F16"/>
  <c r="F5"/>
  <c r="F21"/>
  <c r="F12"/>
  <c r="F19"/>
  <c r="F3"/>
  <c r="F27"/>
  <c r="F14"/>
  <c r="F40"/>
  <c r="F38"/>
  <c r="F20"/>
  <c r="F22"/>
  <c r="F4"/>
  <c r="F29"/>
  <c r="F28"/>
  <c r="F42"/>
  <c r="F32"/>
  <c r="F8"/>
  <c r="F34"/>
  <c r="F41"/>
  <c r="F33"/>
  <c r="F31"/>
  <c r="F37"/>
  <c r="F11"/>
  <c r="F25"/>
  <c r="F35"/>
  <c r="F30"/>
  <c r="F7"/>
  <c r="F2"/>
  <c r="H97" i="23" l="1"/>
  <c r="G97"/>
  <c r="F97"/>
  <c r="E97"/>
  <c r="D97"/>
  <c r="C97"/>
  <c r="B97"/>
  <c r="H96"/>
  <c r="G96"/>
  <c r="F96"/>
  <c r="E96"/>
  <c r="I96" s="1"/>
  <c r="J96" s="1"/>
  <c r="C96"/>
  <c r="D96" s="1"/>
  <c r="B96"/>
  <c r="B95"/>
  <c r="H94"/>
  <c r="G94"/>
  <c r="F94"/>
  <c r="E94"/>
  <c r="C94"/>
  <c r="D94" s="1"/>
  <c r="B94"/>
  <c r="H93"/>
  <c r="G93"/>
  <c r="F93"/>
  <c r="E93"/>
  <c r="D93"/>
  <c r="C93"/>
  <c r="B93"/>
  <c r="B92"/>
  <c r="H91"/>
  <c r="G91"/>
  <c r="F91"/>
  <c r="E91"/>
  <c r="D91"/>
  <c r="C91"/>
  <c r="B91"/>
  <c r="H90"/>
  <c r="G90"/>
  <c r="F90"/>
  <c r="E90"/>
  <c r="I90" s="1"/>
  <c r="J90" s="1"/>
  <c r="C90"/>
  <c r="D90" s="1"/>
  <c r="B90"/>
  <c r="B89"/>
  <c r="H88"/>
  <c r="G88"/>
  <c r="F88"/>
  <c r="E88"/>
  <c r="C88"/>
  <c r="D88" s="1"/>
  <c r="B88"/>
  <c r="H87"/>
  <c r="G87"/>
  <c r="F87"/>
  <c r="E87"/>
  <c r="D87"/>
  <c r="C87"/>
  <c r="B87"/>
  <c r="B86"/>
  <c r="H85"/>
  <c r="G85"/>
  <c r="F85"/>
  <c r="E85"/>
  <c r="D85"/>
  <c r="C85"/>
  <c r="B85"/>
  <c r="H84"/>
  <c r="G84"/>
  <c r="F84"/>
  <c r="E84"/>
  <c r="I84" s="1"/>
  <c r="J84" s="1"/>
  <c r="C84"/>
  <c r="D84" s="1"/>
  <c r="B84"/>
  <c r="B83"/>
  <c r="H82"/>
  <c r="G82"/>
  <c r="F82"/>
  <c r="E82"/>
  <c r="C82"/>
  <c r="D82" s="1"/>
  <c r="B82"/>
  <c r="H81"/>
  <c r="G81"/>
  <c r="F81"/>
  <c r="E81"/>
  <c r="D81"/>
  <c r="C81"/>
  <c r="B81"/>
  <c r="B80"/>
  <c r="H79"/>
  <c r="G79"/>
  <c r="F79"/>
  <c r="E79"/>
  <c r="D79"/>
  <c r="C79"/>
  <c r="B79"/>
  <c r="H78"/>
  <c r="G78"/>
  <c r="F78"/>
  <c r="E78"/>
  <c r="I78" s="1"/>
  <c r="J78" s="1"/>
  <c r="C78"/>
  <c r="D78" s="1"/>
  <c r="B78"/>
  <c r="B77"/>
  <c r="H76"/>
  <c r="G76"/>
  <c r="F76"/>
  <c r="E76"/>
  <c r="C76"/>
  <c r="D76" s="1"/>
  <c r="B76"/>
  <c r="H75"/>
  <c r="G75"/>
  <c r="F75"/>
  <c r="E75"/>
  <c r="D75"/>
  <c r="C75"/>
  <c r="B75"/>
  <c r="B74"/>
  <c r="H73"/>
  <c r="G73"/>
  <c r="F73"/>
  <c r="E73"/>
  <c r="C73"/>
  <c r="D73" s="1"/>
  <c r="B73"/>
  <c r="H72"/>
  <c r="G72"/>
  <c r="F72"/>
  <c r="E72"/>
  <c r="C72"/>
  <c r="D72" s="1"/>
  <c r="B72"/>
  <c r="B71"/>
  <c r="H70"/>
  <c r="G70"/>
  <c r="F70"/>
  <c r="E70"/>
  <c r="C70"/>
  <c r="D70" s="1"/>
  <c r="B70"/>
  <c r="H69"/>
  <c r="G69"/>
  <c r="F69"/>
  <c r="E69"/>
  <c r="C69"/>
  <c r="D69" s="1"/>
  <c r="B69"/>
  <c r="B68"/>
  <c r="H67"/>
  <c r="G67"/>
  <c r="F67"/>
  <c r="E67"/>
  <c r="C67"/>
  <c r="D67" s="1"/>
  <c r="B67"/>
  <c r="H66"/>
  <c r="G66"/>
  <c r="F66"/>
  <c r="E66"/>
  <c r="C66"/>
  <c r="D66" s="1"/>
  <c r="B66"/>
  <c r="B65"/>
  <c r="H64"/>
  <c r="G64"/>
  <c r="F64"/>
  <c r="E64"/>
  <c r="C64"/>
  <c r="D64" s="1"/>
  <c r="B64"/>
  <c r="H63"/>
  <c r="G63"/>
  <c r="F63"/>
  <c r="E63"/>
  <c r="C63"/>
  <c r="D63" s="1"/>
  <c r="B63"/>
  <c r="B62"/>
  <c r="H61"/>
  <c r="G61"/>
  <c r="F61"/>
  <c r="E61"/>
  <c r="C61"/>
  <c r="D61" s="1"/>
  <c r="B61"/>
  <c r="H60"/>
  <c r="G60"/>
  <c r="F60"/>
  <c r="E60"/>
  <c r="C60"/>
  <c r="D60" s="1"/>
  <c r="B60"/>
  <c r="B59"/>
  <c r="H58"/>
  <c r="G58"/>
  <c r="F58"/>
  <c r="E58"/>
  <c r="C58"/>
  <c r="D58" s="1"/>
  <c r="B58"/>
  <c r="H57"/>
  <c r="G57"/>
  <c r="F57"/>
  <c r="E57"/>
  <c r="C57"/>
  <c r="D57" s="1"/>
  <c r="B57"/>
  <c r="B56"/>
  <c r="H55"/>
  <c r="G55"/>
  <c r="F55"/>
  <c r="E55"/>
  <c r="C55"/>
  <c r="D55" s="1"/>
  <c r="B55"/>
  <c r="H54"/>
  <c r="G54"/>
  <c r="F54"/>
  <c r="E54"/>
  <c r="C54"/>
  <c r="D54" s="1"/>
  <c r="B54"/>
  <c r="B53"/>
  <c r="H52"/>
  <c r="G52"/>
  <c r="F52"/>
  <c r="E52"/>
  <c r="C52"/>
  <c r="D52" s="1"/>
  <c r="B52"/>
  <c r="H51"/>
  <c r="G51"/>
  <c r="F51"/>
  <c r="E51"/>
  <c r="C51"/>
  <c r="D51" s="1"/>
  <c r="B51"/>
  <c r="B50"/>
  <c r="H49"/>
  <c r="G49"/>
  <c r="F49"/>
  <c r="E49"/>
  <c r="C49"/>
  <c r="D49" s="1"/>
  <c r="B49"/>
  <c r="H48"/>
  <c r="G48"/>
  <c r="F48"/>
  <c r="E48"/>
  <c r="C48"/>
  <c r="D48" s="1"/>
  <c r="B48"/>
  <c r="B47"/>
  <c r="H46"/>
  <c r="G46"/>
  <c r="F46"/>
  <c r="E46"/>
  <c r="C46"/>
  <c r="D46" s="1"/>
  <c r="B46"/>
  <c r="H45"/>
  <c r="G45"/>
  <c r="F45"/>
  <c r="E45"/>
  <c r="C45"/>
  <c r="D45" s="1"/>
  <c r="B45"/>
  <c r="B44"/>
  <c r="H43"/>
  <c r="G43"/>
  <c r="F43"/>
  <c r="E43"/>
  <c r="C43"/>
  <c r="D43" s="1"/>
  <c r="B43"/>
  <c r="H42"/>
  <c r="G42"/>
  <c r="F42"/>
  <c r="E42"/>
  <c r="C42"/>
  <c r="D42" s="1"/>
  <c r="B42"/>
  <c r="B41"/>
  <c r="H40"/>
  <c r="G40"/>
  <c r="F40"/>
  <c r="E40"/>
  <c r="C40"/>
  <c r="D40" s="1"/>
  <c r="B40"/>
  <c r="H39"/>
  <c r="G39"/>
  <c r="F39"/>
  <c r="E39"/>
  <c r="C39"/>
  <c r="D39" s="1"/>
  <c r="B39"/>
  <c r="B38"/>
  <c r="H37"/>
  <c r="G37"/>
  <c r="F37"/>
  <c r="E37"/>
  <c r="C37"/>
  <c r="D37" s="1"/>
  <c r="B37"/>
  <c r="H36"/>
  <c r="G36"/>
  <c r="F36"/>
  <c r="E36"/>
  <c r="C36"/>
  <c r="D36" s="1"/>
  <c r="B36"/>
  <c r="B35"/>
  <c r="H34"/>
  <c r="G34"/>
  <c r="F34"/>
  <c r="E34"/>
  <c r="C34"/>
  <c r="D34" s="1"/>
  <c r="B34"/>
  <c r="H33"/>
  <c r="G33"/>
  <c r="F33"/>
  <c r="E33"/>
  <c r="C33"/>
  <c r="D33" s="1"/>
  <c r="B33"/>
  <c r="B32"/>
  <c r="H31"/>
  <c r="G31"/>
  <c r="F31"/>
  <c r="E31"/>
  <c r="C31"/>
  <c r="D31" s="1"/>
  <c r="B31"/>
  <c r="H30"/>
  <c r="G30"/>
  <c r="F30"/>
  <c r="E30"/>
  <c r="C30"/>
  <c r="D30" s="1"/>
  <c r="B30"/>
  <c r="B29"/>
  <c r="H28"/>
  <c r="G28"/>
  <c r="F28"/>
  <c r="E28"/>
  <c r="C28"/>
  <c r="D28" s="1"/>
  <c r="B28"/>
  <c r="H27"/>
  <c r="G27"/>
  <c r="F27"/>
  <c r="E27"/>
  <c r="C27"/>
  <c r="D27" s="1"/>
  <c r="B27"/>
  <c r="B26"/>
  <c r="H25"/>
  <c r="G25"/>
  <c r="F25"/>
  <c r="E25"/>
  <c r="C25"/>
  <c r="D25" s="1"/>
  <c r="B25"/>
  <c r="H24"/>
  <c r="G24"/>
  <c r="F24"/>
  <c r="E24"/>
  <c r="C24"/>
  <c r="D24" s="1"/>
  <c r="B24"/>
  <c r="B23"/>
  <c r="H22"/>
  <c r="G22"/>
  <c r="F22"/>
  <c r="E22"/>
  <c r="C22"/>
  <c r="D22" s="1"/>
  <c r="B22"/>
  <c r="H21"/>
  <c r="G21"/>
  <c r="F21"/>
  <c r="E21"/>
  <c r="C21"/>
  <c r="D21" s="1"/>
  <c r="B21"/>
  <c r="B20"/>
  <c r="H19"/>
  <c r="G19"/>
  <c r="F19"/>
  <c r="E19"/>
  <c r="C19"/>
  <c r="D19" s="1"/>
  <c r="B19"/>
  <c r="H18"/>
  <c r="G18"/>
  <c r="F18"/>
  <c r="E18"/>
  <c r="C18"/>
  <c r="D18" s="1"/>
  <c r="B18"/>
  <c r="B17"/>
  <c r="H16"/>
  <c r="G16"/>
  <c r="F16"/>
  <c r="E16"/>
  <c r="C16"/>
  <c r="D16" s="1"/>
  <c r="B16"/>
  <c r="H15"/>
  <c r="G15"/>
  <c r="F15"/>
  <c r="E15"/>
  <c r="C15"/>
  <c r="D15" s="1"/>
  <c r="B15"/>
  <c r="B14"/>
  <c r="H13"/>
  <c r="G13"/>
  <c r="F13"/>
  <c r="E13"/>
  <c r="C13"/>
  <c r="D13" s="1"/>
  <c r="B13"/>
  <c r="H12"/>
  <c r="G12"/>
  <c r="F12"/>
  <c r="E12"/>
  <c r="C12"/>
  <c r="D12" s="1"/>
  <c r="B12"/>
  <c r="B11"/>
  <c r="H10"/>
  <c r="G10"/>
  <c r="F10"/>
  <c r="E10"/>
  <c r="C10"/>
  <c r="D10" s="1"/>
  <c r="B10"/>
  <c r="H9"/>
  <c r="G9"/>
  <c r="F9"/>
  <c r="E9"/>
  <c r="C9"/>
  <c r="D9" s="1"/>
  <c r="B9"/>
  <c r="B8"/>
  <c r="B5"/>
  <c r="B6"/>
  <c r="C6"/>
  <c r="D6" s="1"/>
  <c r="E6"/>
  <c r="F6"/>
  <c r="G6"/>
  <c r="H6"/>
  <c r="B7"/>
  <c r="C7"/>
  <c r="D7" s="1"/>
  <c r="E7"/>
  <c r="F7"/>
  <c r="G7"/>
  <c r="H7"/>
  <c r="C4"/>
  <c r="D4" s="1"/>
  <c r="C3"/>
  <c r="D3" s="1"/>
  <c r="H4"/>
  <c r="G4"/>
  <c r="F4"/>
  <c r="E4"/>
  <c r="H3"/>
  <c r="G3"/>
  <c r="F3"/>
  <c r="E3"/>
  <c r="B4"/>
  <c r="B3"/>
  <c r="B2"/>
  <c r="I72" l="1"/>
  <c r="J72" s="1"/>
  <c r="I64"/>
  <c r="J64" s="1"/>
  <c r="I58"/>
  <c r="J58" s="1"/>
  <c r="I16"/>
  <c r="J16" s="1"/>
  <c r="I22"/>
  <c r="J22" s="1"/>
  <c r="I46"/>
  <c r="J46" s="1"/>
  <c r="I52"/>
  <c r="J52" s="1"/>
  <c r="I60"/>
  <c r="J60" s="1"/>
  <c r="I66"/>
  <c r="J66" s="1"/>
  <c r="I70"/>
  <c r="J70" s="1"/>
  <c r="I76"/>
  <c r="J76" s="1"/>
  <c r="I82"/>
  <c r="J82" s="1"/>
  <c r="I88"/>
  <c r="J88" s="1"/>
  <c r="I94"/>
  <c r="J94" s="1"/>
  <c r="I48"/>
  <c r="J48" s="1"/>
  <c r="I54"/>
  <c r="J54" s="1"/>
  <c r="I34"/>
  <c r="J34" s="1"/>
  <c r="I42"/>
  <c r="J42" s="1"/>
  <c r="I40"/>
  <c r="J40" s="1"/>
  <c r="I36"/>
  <c r="J36" s="1"/>
  <c r="I30"/>
  <c r="J30" s="1"/>
  <c r="I28"/>
  <c r="J28" s="1"/>
  <c r="I24"/>
  <c r="J24" s="1"/>
  <c r="I18"/>
  <c r="J18" s="1"/>
  <c r="I7"/>
  <c r="J7" s="1"/>
  <c r="I6"/>
  <c r="J6" s="1"/>
  <c r="I12"/>
  <c r="J12" s="1"/>
  <c r="I3"/>
  <c r="J3" s="1"/>
  <c r="I4"/>
  <c r="J4" s="1"/>
  <c r="I10"/>
  <c r="J10" s="1"/>
  <c r="I9"/>
  <c r="J9" s="1"/>
  <c r="I13"/>
  <c r="J13" s="1"/>
  <c r="I15"/>
  <c r="J15" s="1"/>
  <c r="I19"/>
  <c r="J19" s="1"/>
  <c r="K18" s="1"/>
  <c r="I21"/>
  <c r="J21" s="1"/>
  <c r="K21" s="1"/>
  <c r="I25"/>
  <c r="J25" s="1"/>
  <c r="I27"/>
  <c r="J27" s="1"/>
  <c r="I31"/>
  <c r="J31" s="1"/>
  <c r="I33"/>
  <c r="J33" s="1"/>
  <c r="K33" s="1"/>
  <c r="I37"/>
  <c r="J37" s="1"/>
  <c r="K36" s="1"/>
  <c r="I39"/>
  <c r="J39" s="1"/>
  <c r="K39" s="1"/>
  <c r="I43"/>
  <c r="J43" s="1"/>
  <c r="K42" s="1"/>
  <c r="I45"/>
  <c r="J45" s="1"/>
  <c r="I49"/>
  <c r="J49" s="1"/>
  <c r="I51"/>
  <c r="J51" s="1"/>
  <c r="K51" s="1"/>
  <c r="I55"/>
  <c r="J55" s="1"/>
  <c r="K54" s="1"/>
  <c r="I57"/>
  <c r="J57" s="1"/>
  <c r="K57" s="1"/>
  <c r="I61"/>
  <c r="J61" s="1"/>
  <c r="K60" s="1"/>
  <c r="I63"/>
  <c r="J63" s="1"/>
  <c r="I67"/>
  <c r="J67" s="1"/>
  <c r="I69"/>
  <c r="J69" s="1"/>
  <c r="I73"/>
  <c r="J73" s="1"/>
  <c r="I75"/>
  <c r="J75" s="1"/>
  <c r="I79"/>
  <c r="J79" s="1"/>
  <c r="K78" s="1"/>
  <c r="I81"/>
  <c r="J81" s="1"/>
  <c r="I85"/>
  <c r="J85" s="1"/>
  <c r="K84" s="1"/>
  <c r="I87"/>
  <c r="J87" s="1"/>
  <c r="I91"/>
  <c r="J91" s="1"/>
  <c r="K90" s="1"/>
  <c r="I93"/>
  <c r="J93" s="1"/>
  <c r="I97"/>
  <c r="J97" s="1"/>
  <c r="K96" s="1"/>
  <c r="K75"/>
  <c r="K81"/>
  <c r="K87"/>
  <c r="K93"/>
  <c r="I97" i="1"/>
  <c r="J97" s="1"/>
  <c r="D97"/>
  <c r="I96"/>
  <c r="J96" s="1"/>
  <c r="K96" s="1"/>
  <c r="D96"/>
  <c r="I94"/>
  <c r="J94" s="1"/>
  <c r="D94"/>
  <c r="I93"/>
  <c r="J93" s="1"/>
  <c r="D93"/>
  <c r="J91"/>
  <c r="I91"/>
  <c r="D91"/>
  <c r="I90"/>
  <c r="J90" s="1"/>
  <c r="K90" s="1"/>
  <c r="D90"/>
  <c r="I88"/>
  <c r="J88" s="1"/>
  <c r="D88"/>
  <c r="I87"/>
  <c r="J87" s="1"/>
  <c r="K87" s="1"/>
  <c r="D87"/>
  <c r="I85"/>
  <c r="J85" s="1"/>
  <c r="D85"/>
  <c r="I84"/>
  <c r="J84" s="1"/>
  <c r="D84"/>
  <c r="I82"/>
  <c r="J82" s="1"/>
  <c r="D82"/>
  <c r="I81"/>
  <c r="J81" s="1"/>
  <c r="K81" s="1"/>
  <c r="D81"/>
  <c r="J79"/>
  <c r="I79"/>
  <c r="D79"/>
  <c r="I78"/>
  <c r="J78" s="1"/>
  <c r="D78"/>
  <c r="I76"/>
  <c r="J76" s="1"/>
  <c r="D76"/>
  <c r="I75"/>
  <c r="J75" s="1"/>
  <c r="K75" s="1"/>
  <c r="D75"/>
  <c r="I73"/>
  <c r="J73" s="1"/>
  <c r="D73"/>
  <c r="I72"/>
  <c r="J72" s="1"/>
  <c r="D72"/>
  <c r="I70"/>
  <c r="J70" s="1"/>
  <c r="D70"/>
  <c r="I69"/>
  <c r="J69" s="1"/>
  <c r="K69" s="1"/>
  <c r="D69"/>
  <c r="I67"/>
  <c r="J67" s="1"/>
  <c r="D67"/>
  <c r="I66"/>
  <c r="J66" s="1"/>
  <c r="D66"/>
  <c r="I64"/>
  <c r="J64" s="1"/>
  <c r="D64"/>
  <c r="I63"/>
  <c r="J63" s="1"/>
  <c r="K63" s="1"/>
  <c r="D63"/>
  <c r="I61"/>
  <c r="J61" s="1"/>
  <c r="D61"/>
  <c r="I60"/>
  <c r="J60" s="1"/>
  <c r="D60"/>
  <c r="I58"/>
  <c r="J58" s="1"/>
  <c r="D58"/>
  <c r="I57"/>
  <c r="J57" s="1"/>
  <c r="K57" s="1"/>
  <c r="D57"/>
  <c r="I55"/>
  <c r="J55" s="1"/>
  <c r="D55"/>
  <c r="I54"/>
  <c r="J54" s="1"/>
  <c r="D54"/>
  <c r="I52"/>
  <c r="J52" s="1"/>
  <c r="D52"/>
  <c r="I51"/>
  <c r="J51" s="1"/>
  <c r="K51" s="1"/>
  <c r="D51"/>
  <c r="I49"/>
  <c r="J49" s="1"/>
  <c r="D49"/>
  <c r="I48"/>
  <c r="J48" s="1"/>
  <c r="D48"/>
  <c r="I46"/>
  <c r="J46" s="1"/>
  <c r="D46"/>
  <c r="I45"/>
  <c r="J45" s="1"/>
  <c r="K45" s="1"/>
  <c r="D45"/>
  <c r="I43"/>
  <c r="J43" s="1"/>
  <c r="D43"/>
  <c r="I42"/>
  <c r="J42" s="1"/>
  <c r="D42"/>
  <c r="I40"/>
  <c r="J40" s="1"/>
  <c r="D40"/>
  <c r="I39"/>
  <c r="J39" s="1"/>
  <c r="K39" s="1"/>
  <c r="D39"/>
  <c r="I37"/>
  <c r="J37" s="1"/>
  <c r="D37"/>
  <c r="I36"/>
  <c r="J36" s="1"/>
  <c r="D36"/>
  <c r="I34"/>
  <c r="J34" s="1"/>
  <c r="D34"/>
  <c r="I33"/>
  <c r="J33" s="1"/>
  <c r="K33" s="1"/>
  <c r="D33"/>
  <c r="I31"/>
  <c r="J31" s="1"/>
  <c r="D31"/>
  <c r="I30"/>
  <c r="J30" s="1"/>
  <c r="D30"/>
  <c r="I28"/>
  <c r="J28" s="1"/>
  <c r="D28"/>
  <c r="I27"/>
  <c r="J27" s="1"/>
  <c r="K27" s="1"/>
  <c r="D27"/>
  <c r="I25"/>
  <c r="J25" s="1"/>
  <c r="D25"/>
  <c r="I24"/>
  <c r="J24" s="1"/>
  <c r="D24"/>
  <c r="I22"/>
  <c r="J22" s="1"/>
  <c r="D22"/>
  <c r="I21"/>
  <c r="J21" s="1"/>
  <c r="D21"/>
  <c r="I19"/>
  <c r="J19" s="1"/>
  <c r="D19"/>
  <c r="I18"/>
  <c r="J18" s="1"/>
  <c r="D18"/>
  <c r="I16"/>
  <c r="J16" s="1"/>
  <c r="D16"/>
  <c r="I15"/>
  <c r="J15" s="1"/>
  <c r="K15" s="1"/>
  <c r="D15"/>
  <c r="I13"/>
  <c r="J13" s="1"/>
  <c r="D13"/>
  <c r="I12"/>
  <c r="J12" s="1"/>
  <c r="D12"/>
  <c r="I10"/>
  <c r="J10" s="1"/>
  <c r="D10"/>
  <c r="I9"/>
  <c r="J9" s="1"/>
  <c r="K9" s="1"/>
  <c r="D9"/>
  <c r="I7"/>
  <c r="J7" s="1"/>
  <c r="D7"/>
  <c r="I6"/>
  <c r="J6" s="1"/>
  <c r="D6"/>
  <c r="B81" i="22"/>
  <c r="C81"/>
  <c r="D81" s="1"/>
  <c r="B82"/>
  <c r="C82"/>
  <c r="D82" s="1"/>
  <c r="G82"/>
  <c r="B84"/>
  <c r="C84"/>
  <c r="D84" s="1"/>
  <c r="B85"/>
  <c r="C85"/>
  <c r="D85" s="1"/>
  <c r="B87"/>
  <c r="C87"/>
  <c r="D87" s="1"/>
  <c r="B88"/>
  <c r="C88"/>
  <c r="D88" s="1"/>
  <c r="E88"/>
  <c r="G88"/>
  <c r="B90"/>
  <c r="C90"/>
  <c r="D90" s="1"/>
  <c r="E90"/>
  <c r="G90"/>
  <c r="B91"/>
  <c r="C91"/>
  <c r="D91" s="1"/>
  <c r="G91"/>
  <c r="B93"/>
  <c r="C93"/>
  <c r="D93" s="1"/>
  <c r="B94"/>
  <c r="C94"/>
  <c r="D94" s="1"/>
  <c r="G94"/>
  <c r="B96"/>
  <c r="C96"/>
  <c r="D96" s="1"/>
  <c r="B97"/>
  <c r="C97"/>
  <c r="D97" s="1"/>
  <c r="A50" i="21"/>
  <c r="C50"/>
  <c r="D50"/>
  <c r="E50"/>
  <c r="J50" s="1"/>
  <c r="F50"/>
  <c r="K50" s="1"/>
  <c r="H50"/>
  <c r="A51"/>
  <c r="C51"/>
  <c r="H51" s="1"/>
  <c r="D51"/>
  <c r="E51"/>
  <c r="J51" s="1"/>
  <c r="F51"/>
  <c r="K51" s="1"/>
  <c r="A52"/>
  <c r="C52"/>
  <c r="D52"/>
  <c r="E52"/>
  <c r="F52"/>
  <c r="H52"/>
  <c r="I52"/>
  <c r="J52"/>
  <c r="K52"/>
  <c r="A53"/>
  <c r="C53"/>
  <c r="D53"/>
  <c r="E53"/>
  <c r="J53" s="1"/>
  <c r="F53"/>
  <c r="K53" s="1"/>
  <c r="H53"/>
  <c r="A54"/>
  <c r="C54"/>
  <c r="D54"/>
  <c r="E54"/>
  <c r="J54" s="1"/>
  <c r="F54"/>
  <c r="K54" s="1"/>
  <c r="H54"/>
  <c r="A55"/>
  <c r="C55"/>
  <c r="H55" s="1"/>
  <c r="D55"/>
  <c r="E55"/>
  <c r="J55" s="1"/>
  <c r="F55"/>
  <c r="K55" s="1"/>
  <c r="A56"/>
  <c r="C56"/>
  <c r="H56" s="1"/>
  <c r="D56"/>
  <c r="I56" s="1"/>
  <c r="E56"/>
  <c r="J56" s="1"/>
  <c r="F56"/>
  <c r="K56" s="1"/>
  <c r="A57"/>
  <c r="C57"/>
  <c r="D57"/>
  <c r="E57"/>
  <c r="J57" s="1"/>
  <c r="F57"/>
  <c r="K57" s="1"/>
  <c r="H57"/>
  <c r="A58"/>
  <c r="C58"/>
  <c r="D58"/>
  <c r="E58"/>
  <c r="J58" s="1"/>
  <c r="F58"/>
  <c r="K58" s="1"/>
  <c r="H58"/>
  <c r="A59"/>
  <c r="C59"/>
  <c r="H59" s="1"/>
  <c r="D59"/>
  <c r="E59"/>
  <c r="J59" s="1"/>
  <c r="F59"/>
  <c r="K59" s="1"/>
  <c r="A60"/>
  <c r="C60"/>
  <c r="H60" s="1"/>
  <c r="D60"/>
  <c r="E60"/>
  <c r="J60" s="1"/>
  <c r="F60"/>
  <c r="K60" s="1"/>
  <c r="A61"/>
  <c r="C61"/>
  <c r="D61"/>
  <c r="E61"/>
  <c r="J61" s="1"/>
  <c r="F61"/>
  <c r="K61" s="1"/>
  <c r="H61"/>
  <c r="A62"/>
  <c r="C62"/>
  <c r="D62"/>
  <c r="E62"/>
  <c r="J62" s="1"/>
  <c r="F62"/>
  <c r="K62" s="1"/>
  <c r="H62"/>
  <c r="A63"/>
  <c r="C63"/>
  <c r="H63" s="1"/>
  <c r="D63"/>
  <c r="I63" s="1"/>
  <c r="E63"/>
  <c r="J63" s="1"/>
  <c r="F63"/>
  <c r="K63" s="1"/>
  <c r="A64"/>
  <c r="C64"/>
  <c r="H64" s="1"/>
  <c r="D64"/>
  <c r="I64" s="1"/>
  <c r="E64"/>
  <c r="J64" s="1"/>
  <c r="F64"/>
  <c r="K64" s="1"/>
  <c r="A65"/>
  <c r="C65"/>
  <c r="D65"/>
  <c r="E65"/>
  <c r="J65" s="1"/>
  <c r="F65"/>
  <c r="K65" s="1"/>
  <c r="H65"/>
  <c r="A49"/>
  <c r="C49"/>
  <c r="A3"/>
  <c r="C3"/>
  <c r="D3"/>
  <c r="E3"/>
  <c r="J3" s="1"/>
  <c r="F3"/>
  <c r="K3" s="1"/>
  <c r="H3"/>
  <c r="A4"/>
  <c r="C4"/>
  <c r="D4"/>
  <c r="E4"/>
  <c r="F4"/>
  <c r="H4"/>
  <c r="I4"/>
  <c r="J4"/>
  <c r="K4"/>
  <c r="A5"/>
  <c r="C5"/>
  <c r="H5" s="1"/>
  <c r="D5"/>
  <c r="E5"/>
  <c r="J5" s="1"/>
  <c r="F5"/>
  <c r="K5" s="1"/>
  <c r="A6"/>
  <c r="C6"/>
  <c r="D6"/>
  <c r="E6"/>
  <c r="J6" s="1"/>
  <c r="F6"/>
  <c r="K6" s="1"/>
  <c r="H6"/>
  <c r="A7"/>
  <c r="C7"/>
  <c r="H7" s="1"/>
  <c r="D7"/>
  <c r="I7" s="1"/>
  <c r="E7"/>
  <c r="J7" s="1"/>
  <c r="F7"/>
  <c r="K7" s="1"/>
  <c r="A8"/>
  <c r="C8"/>
  <c r="H8" s="1"/>
  <c r="D8"/>
  <c r="E8"/>
  <c r="J8" s="1"/>
  <c r="F8"/>
  <c r="K8" s="1"/>
  <c r="A9"/>
  <c r="C9"/>
  <c r="H9" s="1"/>
  <c r="D9"/>
  <c r="I9" s="1"/>
  <c r="E9"/>
  <c r="J9" s="1"/>
  <c r="F9"/>
  <c r="K9" s="1"/>
  <c r="A10"/>
  <c r="C10"/>
  <c r="D10"/>
  <c r="E10"/>
  <c r="J10" s="1"/>
  <c r="F10"/>
  <c r="K10" s="1"/>
  <c r="H10"/>
  <c r="A11"/>
  <c r="C11"/>
  <c r="H11" s="1"/>
  <c r="D11"/>
  <c r="I11" s="1"/>
  <c r="E11"/>
  <c r="J11" s="1"/>
  <c r="F11"/>
  <c r="K11" s="1"/>
  <c r="A12"/>
  <c r="C12"/>
  <c r="D12"/>
  <c r="E12"/>
  <c r="J12" s="1"/>
  <c r="F12"/>
  <c r="K12" s="1"/>
  <c r="H12"/>
  <c r="A13"/>
  <c r="C13"/>
  <c r="H13" s="1"/>
  <c r="D13"/>
  <c r="I13" s="1"/>
  <c r="E13"/>
  <c r="J13" s="1"/>
  <c r="F13"/>
  <c r="K13" s="1"/>
  <c r="A14"/>
  <c r="C14"/>
  <c r="H14" s="1"/>
  <c r="D14"/>
  <c r="E14"/>
  <c r="J14" s="1"/>
  <c r="F14"/>
  <c r="K14" s="1"/>
  <c r="A15"/>
  <c r="C15"/>
  <c r="H15" s="1"/>
  <c r="D15"/>
  <c r="I15" s="1"/>
  <c r="E15"/>
  <c r="J15" s="1"/>
  <c r="F15"/>
  <c r="K15" s="1"/>
  <c r="A16"/>
  <c r="C16"/>
  <c r="H16" s="1"/>
  <c r="D16"/>
  <c r="E16"/>
  <c r="J16" s="1"/>
  <c r="F16"/>
  <c r="K16" s="1"/>
  <c r="A17"/>
  <c r="C17"/>
  <c r="H17" s="1"/>
  <c r="D17"/>
  <c r="E17"/>
  <c r="J17" s="1"/>
  <c r="F17"/>
  <c r="K17" s="1"/>
  <c r="A18"/>
  <c r="C18"/>
  <c r="D18"/>
  <c r="E18"/>
  <c r="J18" s="1"/>
  <c r="F18"/>
  <c r="K18" s="1"/>
  <c r="H18"/>
  <c r="A19"/>
  <c r="C19"/>
  <c r="H19" s="1"/>
  <c r="D19"/>
  <c r="I19" s="1"/>
  <c r="E19"/>
  <c r="J19" s="1"/>
  <c r="F19"/>
  <c r="K19" s="1"/>
  <c r="A20"/>
  <c r="C20"/>
  <c r="H20" s="1"/>
  <c r="D20"/>
  <c r="E20"/>
  <c r="J20" s="1"/>
  <c r="F20"/>
  <c r="K20" s="1"/>
  <c r="A21"/>
  <c r="C21"/>
  <c r="H21" s="1"/>
  <c r="D21"/>
  <c r="I21" s="1"/>
  <c r="E21"/>
  <c r="J21" s="1"/>
  <c r="F21"/>
  <c r="K21" s="1"/>
  <c r="A22"/>
  <c r="C22"/>
  <c r="H22" s="1"/>
  <c r="D22"/>
  <c r="E22"/>
  <c r="J22" s="1"/>
  <c r="F22"/>
  <c r="K22" s="1"/>
  <c r="A23"/>
  <c r="C23"/>
  <c r="H23" s="1"/>
  <c r="D23"/>
  <c r="I23" s="1"/>
  <c r="E23"/>
  <c r="J23" s="1"/>
  <c r="F23"/>
  <c r="K23" s="1"/>
  <c r="A24"/>
  <c r="C24"/>
  <c r="H24" s="1"/>
  <c r="D24"/>
  <c r="E24"/>
  <c r="J24" s="1"/>
  <c r="F24"/>
  <c r="K24" s="1"/>
  <c r="A25"/>
  <c r="C25"/>
  <c r="H25" s="1"/>
  <c r="D25"/>
  <c r="I25" s="1"/>
  <c r="E25"/>
  <c r="J25" s="1"/>
  <c r="F25"/>
  <c r="K25" s="1"/>
  <c r="K69" i="23" l="1"/>
  <c r="K72"/>
  <c r="K21" i="1"/>
  <c r="K84"/>
  <c r="K78"/>
  <c r="K72"/>
  <c r="K15" i="23"/>
  <c r="K63"/>
  <c r="K45"/>
  <c r="K66"/>
  <c r="K60" i="1"/>
  <c r="K66"/>
  <c r="G96" i="22"/>
  <c r="E94"/>
  <c r="G84"/>
  <c r="K9" i="23"/>
  <c r="K48"/>
  <c r="K48" i="1"/>
  <c r="K54"/>
  <c r="K42"/>
  <c r="K36"/>
  <c r="K30" i="23"/>
  <c r="K27"/>
  <c r="K24"/>
  <c r="K30" i="1"/>
  <c r="U12" i="20" s="1"/>
  <c r="K24" i="1"/>
  <c r="K18"/>
  <c r="K6" i="23"/>
  <c r="K12"/>
  <c r="K3"/>
  <c r="K12" i="1"/>
  <c r="K6"/>
  <c r="G93" i="22"/>
  <c r="G85"/>
  <c r="E84"/>
  <c r="E82"/>
  <c r="H82" s="1"/>
  <c r="I82" s="1"/>
  <c r="K93" i="1"/>
  <c r="F94" i="22"/>
  <c r="H94" s="1"/>
  <c r="I94" s="1"/>
  <c r="E93"/>
  <c r="E91"/>
  <c r="F90"/>
  <c r="H90" s="1"/>
  <c r="I90" s="1"/>
  <c r="F88"/>
  <c r="H88" s="1"/>
  <c r="I88" s="1"/>
  <c r="G81"/>
  <c r="G97"/>
  <c r="E96"/>
  <c r="G87"/>
  <c r="E85"/>
  <c r="F84"/>
  <c r="F82"/>
  <c r="E81"/>
  <c r="G56" i="21"/>
  <c r="E97" i="22"/>
  <c r="F96"/>
  <c r="E87"/>
  <c r="F97"/>
  <c r="F93"/>
  <c r="H93" s="1"/>
  <c r="F91"/>
  <c r="F87"/>
  <c r="F85"/>
  <c r="F81"/>
  <c r="G52" i="21"/>
  <c r="G59"/>
  <c r="I59"/>
  <c r="L59" s="1"/>
  <c r="G60"/>
  <c r="G51"/>
  <c r="G64"/>
  <c r="I60"/>
  <c r="L60" s="1"/>
  <c r="I51"/>
  <c r="L51" s="1"/>
  <c r="G55"/>
  <c r="L52"/>
  <c r="G63"/>
  <c r="I55"/>
  <c r="L55" s="1"/>
  <c r="G65"/>
  <c r="G62"/>
  <c r="G57"/>
  <c r="G54"/>
  <c r="G50"/>
  <c r="G61"/>
  <c r="G58"/>
  <c r="G53"/>
  <c r="L64"/>
  <c r="L56"/>
  <c r="L63"/>
  <c r="I65"/>
  <c r="L65" s="1"/>
  <c r="I62"/>
  <c r="L62" s="1"/>
  <c r="I61"/>
  <c r="L61" s="1"/>
  <c r="I58"/>
  <c r="L58" s="1"/>
  <c r="I57"/>
  <c r="L57" s="1"/>
  <c r="I54"/>
  <c r="L54" s="1"/>
  <c r="I53"/>
  <c r="L53" s="1"/>
  <c r="I50"/>
  <c r="L50" s="1"/>
  <c r="G5"/>
  <c r="G9"/>
  <c r="I5"/>
  <c r="L5" s="1"/>
  <c r="G25"/>
  <c r="G17"/>
  <c r="I17"/>
  <c r="L17" s="1"/>
  <c r="G21"/>
  <c r="G13"/>
  <c r="L4"/>
  <c r="G19"/>
  <c r="G11"/>
  <c r="G3"/>
  <c r="G23"/>
  <c r="G15"/>
  <c r="G7"/>
  <c r="G24"/>
  <c r="G20"/>
  <c r="G16"/>
  <c r="G12"/>
  <c r="G8"/>
  <c r="G22"/>
  <c r="G18"/>
  <c r="G14"/>
  <c r="G10"/>
  <c r="G6"/>
  <c r="G4"/>
  <c r="I3"/>
  <c r="L3" s="1"/>
  <c r="L23"/>
  <c r="L25"/>
  <c r="L21"/>
  <c r="L13"/>
  <c r="L9"/>
  <c r="L19"/>
  <c r="L15"/>
  <c r="L11"/>
  <c r="L7"/>
  <c r="I24"/>
  <c r="L24" s="1"/>
  <c r="I22"/>
  <c r="L22" s="1"/>
  <c r="I20"/>
  <c r="L20" s="1"/>
  <c r="I18"/>
  <c r="L18" s="1"/>
  <c r="I16"/>
  <c r="L16" s="1"/>
  <c r="I14"/>
  <c r="L14" s="1"/>
  <c r="I12"/>
  <c r="L12" s="1"/>
  <c r="I10"/>
  <c r="L10" s="1"/>
  <c r="I8"/>
  <c r="L8" s="1"/>
  <c r="I6"/>
  <c r="L6" s="1"/>
  <c r="R33" i="20"/>
  <c r="Q33"/>
  <c r="P33"/>
  <c r="O33"/>
  <c r="M33"/>
  <c r="L33"/>
  <c r="I33"/>
  <c r="H33"/>
  <c r="G33"/>
  <c r="F33"/>
  <c r="D33"/>
  <c r="C33"/>
  <c r="B33"/>
  <c r="R26"/>
  <c r="Q26"/>
  <c r="P26"/>
  <c r="O26"/>
  <c r="M26"/>
  <c r="L26"/>
  <c r="I26"/>
  <c r="H26"/>
  <c r="G26"/>
  <c r="F26"/>
  <c r="D26"/>
  <c r="C26"/>
  <c r="B26"/>
  <c r="R27"/>
  <c r="Q27"/>
  <c r="P27"/>
  <c r="O27"/>
  <c r="M27"/>
  <c r="L27"/>
  <c r="I27"/>
  <c r="H27"/>
  <c r="G27"/>
  <c r="F27"/>
  <c r="D27"/>
  <c r="C27"/>
  <c r="B27"/>
  <c r="R29"/>
  <c r="Q29"/>
  <c r="P29"/>
  <c r="O29"/>
  <c r="M29"/>
  <c r="L29"/>
  <c r="I29"/>
  <c r="H29"/>
  <c r="G29"/>
  <c r="F29"/>
  <c r="D29"/>
  <c r="C29"/>
  <c r="B29"/>
  <c r="B20"/>
  <c r="C65" i="12"/>
  <c r="D65"/>
  <c r="F65"/>
  <c r="G65"/>
  <c r="H65"/>
  <c r="I65"/>
  <c r="I60"/>
  <c r="H60"/>
  <c r="G60"/>
  <c r="F60"/>
  <c r="D60"/>
  <c r="C60"/>
  <c r="C50"/>
  <c r="D50"/>
  <c r="F50"/>
  <c r="G50"/>
  <c r="H50"/>
  <c r="I50"/>
  <c r="I61"/>
  <c r="H61"/>
  <c r="G61"/>
  <c r="F61"/>
  <c r="D61"/>
  <c r="C61"/>
  <c r="C59"/>
  <c r="D59"/>
  <c r="F59"/>
  <c r="G59"/>
  <c r="H59"/>
  <c r="I59"/>
  <c r="I53"/>
  <c r="H53"/>
  <c r="G53"/>
  <c r="F53"/>
  <c r="D53"/>
  <c r="C53"/>
  <c r="C63"/>
  <c r="D63"/>
  <c r="F63"/>
  <c r="G63"/>
  <c r="H63"/>
  <c r="I63"/>
  <c r="I51"/>
  <c r="H51"/>
  <c r="G51"/>
  <c r="F51"/>
  <c r="D51"/>
  <c r="C51"/>
  <c r="C52"/>
  <c r="D52"/>
  <c r="F52"/>
  <c r="G52"/>
  <c r="H52"/>
  <c r="I52"/>
  <c r="I64"/>
  <c r="H64"/>
  <c r="G64"/>
  <c r="F64"/>
  <c r="D64"/>
  <c r="C64"/>
  <c r="C54"/>
  <c r="D54"/>
  <c r="F54"/>
  <c r="G54"/>
  <c r="H54"/>
  <c r="I54"/>
  <c r="I62"/>
  <c r="H62"/>
  <c r="G62"/>
  <c r="F62"/>
  <c r="D62"/>
  <c r="C62"/>
  <c r="C57"/>
  <c r="D57"/>
  <c r="F57"/>
  <c r="G57"/>
  <c r="H57"/>
  <c r="I57"/>
  <c r="I56"/>
  <c r="H56"/>
  <c r="G56"/>
  <c r="F56"/>
  <c r="D56"/>
  <c r="C56"/>
  <c r="C58"/>
  <c r="D58"/>
  <c r="F58"/>
  <c r="G58"/>
  <c r="H58"/>
  <c r="I58"/>
  <c r="I55"/>
  <c r="H55"/>
  <c r="G55"/>
  <c r="F55"/>
  <c r="D55"/>
  <c r="C55"/>
  <c r="C10"/>
  <c r="D10"/>
  <c r="F10"/>
  <c r="G10"/>
  <c r="H10"/>
  <c r="I10"/>
  <c r="I15"/>
  <c r="H15"/>
  <c r="G15"/>
  <c r="F15"/>
  <c r="D15"/>
  <c r="C15"/>
  <c r="C39"/>
  <c r="D39"/>
  <c r="F39"/>
  <c r="G39"/>
  <c r="H39"/>
  <c r="I39"/>
  <c r="I6"/>
  <c r="H6"/>
  <c r="G6"/>
  <c r="F6"/>
  <c r="D6"/>
  <c r="C6"/>
  <c r="C36"/>
  <c r="D36"/>
  <c r="F36"/>
  <c r="G36"/>
  <c r="H36"/>
  <c r="I36"/>
  <c r="I7"/>
  <c r="H7"/>
  <c r="G7"/>
  <c r="D7"/>
  <c r="C7"/>
  <c r="C43"/>
  <c r="D43"/>
  <c r="F43"/>
  <c r="G43"/>
  <c r="H43"/>
  <c r="I43"/>
  <c r="I9"/>
  <c r="H9"/>
  <c r="G9"/>
  <c r="F9"/>
  <c r="D9"/>
  <c r="C9"/>
  <c r="C3"/>
  <c r="D3"/>
  <c r="G3"/>
  <c r="H3"/>
  <c r="I3"/>
  <c r="I5"/>
  <c r="H5"/>
  <c r="G5"/>
  <c r="D5"/>
  <c r="C5"/>
  <c r="C31"/>
  <c r="D31"/>
  <c r="G31"/>
  <c r="H31"/>
  <c r="I31"/>
  <c r="I34"/>
  <c r="H34"/>
  <c r="G34"/>
  <c r="D34"/>
  <c r="C34"/>
  <c r="C4"/>
  <c r="D4"/>
  <c r="G4"/>
  <c r="H4"/>
  <c r="I4"/>
  <c r="I38"/>
  <c r="H38"/>
  <c r="G38"/>
  <c r="D38"/>
  <c r="C38"/>
  <c r="C35"/>
  <c r="D35"/>
  <c r="G35"/>
  <c r="H35"/>
  <c r="I35"/>
  <c r="I12"/>
  <c r="H12"/>
  <c r="G12"/>
  <c r="D12"/>
  <c r="C12"/>
  <c r="C17"/>
  <c r="D17"/>
  <c r="F17"/>
  <c r="G17"/>
  <c r="H17"/>
  <c r="I17"/>
  <c r="I30"/>
  <c r="H30"/>
  <c r="G30"/>
  <c r="D30"/>
  <c r="C30"/>
  <c r="C37"/>
  <c r="D37"/>
  <c r="G37"/>
  <c r="H37"/>
  <c r="I37"/>
  <c r="I18"/>
  <c r="H18"/>
  <c r="G18"/>
  <c r="F18"/>
  <c r="D18"/>
  <c r="C18"/>
  <c r="C27"/>
  <c r="D27"/>
  <c r="G27"/>
  <c r="H27"/>
  <c r="I27"/>
  <c r="I13"/>
  <c r="H13"/>
  <c r="G13"/>
  <c r="D13"/>
  <c r="C13"/>
  <c r="C32"/>
  <c r="D32"/>
  <c r="G32"/>
  <c r="H32"/>
  <c r="I32"/>
  <c r="I28"/>
  <c r="H28"/>
  <c r="G28"/>
  <c r="D28"/>
  <c r="C28"/>
  <c r="C29"/>
  <c r="D29"/>
  <c r="G29"/>
  <c r="H29"/>
  <c r="I29"/>
  <c r="I20"/>
  <c r="H20"/>
  <c r="G20"/>
  <c r="D20"/>
  <c r="C20"/>
  <c r="C41"/>
  <c r="D41"/>
  <c r="G41"/>
  <c r="H41"/>
  <c r="I41"/>
  <c r="I14"/>
  <c r="H14"/>
  <c r="G14"/>
  <c r="D14"/>
  <c r="C14"/>
  <c r="C26"/>
  <c r="D26"/>
  <c r="G26"/>
  <c r="H26"/>
  <c r="I26"/>
  <c r="I21"/>
  <c r="H21"/>
  <c r="G21"/>
  <c r="D21"/>
  <c r="C21"/>
  <c r="C11"/>
  <c r="D11"/>
  <c r="G11"/>
  <c r="H11"/>
  <c r="I11"/>
  <c r="I8"/>
  <c r="H8"/>
  <c r="G8"/>
  <c r="D8"/>
  <c r="C8"/>
  <c r="C2"/>
  <c r="D2"/>
  <c r="G2"/>
  <c r="H2"/>
  <c r="I2"/>
  <c r="I16"/>
  <c r="H16"/>
  <c r="G16"/>
  <c r="D16"/>
  <c r="C16"/>
  <c r="C25"/>
  <c r="D25"/>
  <c r="G25"/>
  <c r="H25"/>
  <c r="I25"/>
  <c r="I42"/>
  <c r="H42"/>
  <c r="G42"/>
  <c r="D42"/>
  <c r="C42"/>
  <c r="C40"/>
  <c r="D40"/>
  <c r="G40"/>
  <c r="H40"/>
  <c r="I40"/>
  <c r="I19"/>
  <c r="H19"/>
  <c r="G19"/>
  <c r="D19"/>
  <c r="C19"/>
  <c r="C33"/>
  <c r="D33"/>
  <c r="G33"/>
  <c r="H33"/>
  <c r="I33"/>
  <c r="I22"/>
  <c r="H22"/>
  <c r="G22"/>
  <c r="D22"/>
  <c r="C21" i="18" s="1"/>
  <c r="C22" i="12"/>
  <c r="C44"/>
  <c r="D44"/>
  <c r="F44"/>
  <c r="G44"/>
  <c r="H44"/>
  <c r="I44"/>
  <c r="I45"/>
  <c r="H45"/>
  <c r="G45"/>
  <c r="F45"/>
  <c r="D45"/>
  <c r="C45"/>
  <c r="I49"/>
  <c r="H49"/>
  <c r="G49"/>
  <c r="F49"/>
  <c r="D49"/>
  <c r="C49"/>
  <c r="I48"/>
  <c r="H48"/>
  <c r="G48"/>
  <c r="F48"/>
  <c r="D48"/>
  <c r="C48"/>
  <c r="I47"/>
  <c r="H47"/>
  <c r="G47"/>
  <c r="F47"/>
  <c r="D47"/>
  <c r="C47"/>
  <c r="I46"/>
  <c r="H46"/>
  <c r="G46"/>
  <c r="F46"/>
  <c r="D46"/>
  <c r="C46"/>
  <c r="C23"/>
  <c r="D23"/>
  <c r="G23"/>
  <c r="H23"/>
  <c r="I23"/>
  <c r="I24"/>
  <c r="H24"/>
  <c r="G24"/>
  <c r="D24"/>
  <c r="C24"/>
  <c r="E62"/>
  <c r="J62"/>
  <c r="E54"/>
  <c r="J54"/>
  <c r="E64"/>
  <c r="J64"/>
  <c r="E52"/>
  <c r="J52"/>
  <c r="E29" i="20"/>
  <c r="J29"/>
  <c r="N29"/>
  <c r="J63" i="12"/>
  <c r="E53"/>
  <c r="J27" i="20"/>
  <c r="N27"/>
  <c r="S27"/>
  <c r="E61" i="12"/>
  <c r="J26" i="20"/>
  <c r="E50" i="12"/>
  <c r="S26" i="20"/>
  <c r="E33"/>
  <c r="J33"/>
  <c r="E65" i="12"/>
  <c r="S33" i="20"/>
  <c r="R32"/>
  <c r="Q32"/>
  <c r="P32"/>
  <c r="O32"/>
  <c r="M32"/>
  <c r="L32"/>
  <c r="I32"/>
  <c r="H32"/>
  <c r="G32"/>
  <c r="F32"/>
  <c r="D32"/>
  <c r="C32"/>
  <c r="B32"/>
  <c r="S31"/>
  <c r="R31"/>
  <c r="Q31"/>
  <c r="P31"/>
  <c r="O31"/>
  <c r="N31"/>
  <c r="M31"/>
  <c r="L31"/>
  <c r="I31"/>
  <c r="H31"/>
  <c r="G31"/>
  <c r="F31"/>
  <c r="E31"/>
  <c r="D31"/>
  <c r="C31"/>
  <c r="B31"/>
  <c r="R30"/>
  <c r="Q30"/>
  <c r="P30"/>
  <c r="O30"/>
  <c r="M30"/>
  <c r="L30"/>
  <c r="I30"/>
  <c r="H30"/>
  <c r="G30"/>
  <c r="F30"/>
  <c r="D30"/>
  <c r="C30"/>
  <c r="B30"/>
  <c r="R9"/>
  <c r="Q9"/>
  <c r="P9"/>
  <c r="O9"/>
  <c r="M9"/>
  <c r="L9"/>
  <c r="I9"/>
  <c r="H9"/>
  <c r="G9"/>
  <c r="F9"/>
  <c r="D9"/>
  <c r="C9"/>
  <c r="B9"/>
  <c r="R28"/>
  <c r="Q28"/>
  <c r="P28"/>
  <c r="O28"/>
  <c r="M28"/>
  <c r="L28"/>
  <c r="I28"/>
  <c r="H28"/>
  <c r="G28"/>
  <c r="F28"/>
  <c r="D28"/>
  <c r="C28"/>
  <c r="B28"/>
  <c r="R24"/>
  <c r="Q24"/>
  <c r="P24"/>
  <c r="O24"/>
  <c r="M24"/>
  <c r="L24"/>
  <c r="I24"/>
  <c r="H24"/>
  <c r="G24"/>
  <c r="F24"/>
  <c r="D24"/>
  <c r="C24"/>
  <c r="B24"/>
  <c r="R22"/>
  <c r="Q22"/>
  <c r="P22"/>
  <c r="O22"/>
  <c r="M22"/>
  <c r="L22"/>
  <c r="I22"/>
  <c r="H22"/>
  <c r="G22"/>
  <c r="F22"/>
  <c r="D22"/>
  <c r="C22"/>
  <c r="B22"/>
  <c r="R3"/>
  <c r="Q3"/>
  <c r="P3"/>
  <c r="O3"/>
  <c r="M3"/>
  <c r="L3"/>
  <c r="I3"/>
  <c r="H3"/>
  <c r="G3"/>
  <c r="F3"/>
  <c r="D3"/>
  <c r="C3"/>
  <c r="B3"/>
  <c r="R18"/>
  <c r="Q18"/>
  <c r="P18"/>
  <c r="O18"/>
  <c r="M18"/>
  <c r="L18"/>
  <c r="I18"/>
  <c r="H18"/>
  <c r="G18"/>
  <c r="F18"/>
  <c r="D18"/>
  <c r="C18"/>
  <c r="B18"/>
  <c r="R17"/>
  <c r="Q17"/>
  <c r="P17"/>
  <c r="O17"/>
  <c r="M17"/>
  <c r="L17"/>
  <c r="I17"/>
  <c r="H17"/>
  <c r="G17"/>
  <c r="F17"/>
  <c r="D17"/>
  <c r="C17"/>
  <c r="B17"/>
  <c r="R8"/>
  <c r="Q8"/>
  <c r="P8"/>
  <c r="O8"/>
  <c r="M8"/>
  <c r="L8"/>
  <c r="I8"/>
  <c r="H8"/>
  <c r="G8"/>
  <c r="F8"/>
  <c r="D8"/>
  <c r="C8"/>
  <c r="B8"/>
  <c r="R21"/>
  <c r="Q21"/>
  <c r="P21"/>
  <c r="O21"/>
  <c r="M21"/>
  <c r="L21"/>
  <c r="I21"/>
  <c r="H21"/>
  <c r="G21"/>
  <c r="F21"/>
  <c r="D21"/>
  <c r="C21"/>
  <c r="B21"/>
  <c r="R11"/>
  <c r="Q11"/>
  <c r="P11"/>
  <c r="O11"/>
  <c r="M11"/>
  <c r="L11"/>
  <c r="I11"/>
  <c r="H11"/>
  <c r="G11"/>
  <c r="F11"/>
  <c r="D11"/>
  <c r="C11"/>
  <c r="B11"/>
  <c r="R23"/>
  <c r="Q23"/>
  <c r="P23"/>
  <c r="O23"/>
  <c r="M23"/>
  <c r="L23"/>
  <c r="I23"/>
  <c r="H23"/>
  <c r="G23"/>
  <c r="F23"/>
  <c r="D23"/>
  <c r="C23"/>
  <c r="B23"/>
  <c r="R14"/>
  <c r="Q14"/>
  <c r="P14"/>
  <c r="O14"/>
  <c r="M14"/>
  <c r="L14"/>
  <c r="I14"/>
  <c r="H14"/>
  <c r="G14"/>
  <c r="F14"/>
  <c r="D14"/>
  <c r="C14"/>
  <c r="B14"/>
  <c r="R12"/>
  <c r="Q12"/>
  <c r="P12"/>
  <c r="O12"/>
  <c r="M12"/>
  <c r="L12"/>
  <c r="I12"/>
  <c r="H12"/>
  <c r="G12"/>
  <c r="F12"/>
  <c r="D12"/>
  <c r="C12"/>
  <c r="B12"/>
  <c r="R20"/>
  <c r="Q20"/>
  <c r="P20"/>
  <c r="O20"/>
  <c r="M20"/>
  <c r="L20"/>
  <c r="I20"/>
  <c r="H20"/>
  <c r="G20"/>
  <c r="F20"/>
  <c r="D20"/>
  <c r="C20"/>
  <c r="R6"/>
  <c r="Q6"/>
  <c r="P6"/>
  <c r="O6"/>
  <c r="M6"/>
  <c r="L6"/>
  <c r="I6"/>
  <c r="H6"/>
  <c r="G6"/>
  <c r="F6"/>
  <c r="D6"/>
  <c r="C6"/>
  <c r="B6"/>
  <c r="R25"/>
  <c r="Q25"/>
  <c r="P25"/>
  <c r="O25"/>
  <c r="M25"/>
  <c r="L25"/>
  <c r="I25"/>
  <c r="H25"/>
  <c r="G25"/>
  <c r="F25"/>
  <c r="D25"/>
  <c r="C25"/>
  <c r="B25"/>
  <c r="R2"/>
  <c r="Q2"/>
  <c r="P2"/>
  <c r="O2"/>
  <c r="M2"/>
  <c r="L2"/>
  <c r="I2"/>
  <c r="H2"/>
  <c r="G2"/>
  <c r="F2"/>
  <c r="D2"/>
  <c r="C2"/>
  <c r="B2"/>
  <c r="R19"/>
  <c r="Q19"/>
  <c r="P19"/>
  <c r="O19"/>
  <c r="M19"/>
  <c r="L19"/>
  <c r="I19"/>
  <c r="H19"/>
  <c r="G19"/>
  <c r="F19"/>
  <c r="D19"/>
  <c r="C19"/>
  <c r="B19"/>
  <c r="R5"/>
  <c r="Q5"/>
  <c r="P5"/>
  <c r="O5"/>
  <c r="M5"/>
  <c r="L5"/>
  <c r="I5"/>
  <c r="H5"/>
  <c r="G5"/>
  <c r="F5"/>
  <c r="D5"/>
  <c r="C5"/>
  <c r="B5"/>
  <c r="R10"/>
  <c r="Q10"/>
  <c r="P10"/>
  <c r="O10"/>
  <c r="M10"/>
  <c r="L10"/>
  <c r="I10"/>
  <c r="H10"/>
  <c r="G10"/>
  <c r="F10"/>
  <c r="D10"/>
  <c r="C10"/>
  <c r="B10"/>
  <c r="R7"/>
  <c r="Q7"/>
  <c r="P7"/>
  <c r="O7"/>
  <c r="M7"/>
  <c r="L7"/>
  <c r="I7"/>
  <c r="H7"/>
  <c r="G7"/>
  <c r="F7"/>
  <c r="D7"/>
  <c r="C7"/>
  <c r="B7"/>
  <c r="R16"/>
  <c r="Q16"/>
  <c r="P16"/>
  <c r="O16"/>
  <c r="M16"/>
  <c r="L16"/>
  <c r="I16"/>
  <c r="H16"/>
  <c r="G16"/>
  <c r="F16"/>
  <c r="D16"/>
  <c r="C16"/>
  <c r="B16"/>
  <c r="R15"/>
  <c r="Q15"/>
  <c r="P15"/>
  <c r="O15"/>
  <c r="M15"/>
  <c r="L15"/>
  <c r="I15"/>
  <c r="H15"/>
  <c r="G15"/>
  <c r="F15"/>
  <c r="D15"/>
  <c r="C15"/>
  <c r="B15"/>
  <c r="R13"/>
  <c r="Q13"/>
  <c r="P13"/>
  <c r="O13"/>
  <c r="M13"/>
  <c r="L13"/>
  <c r="I13"/>
  <c r="H13"/>
  <c r="G13"/>
  <c r="F13"/>
  <c r="D13"/>
  <c r="C13"/>
  <c r="B28" i="17" s="1"/>
  <c r="B13" i="20"/>
  <c r="R4"/>
  <c r="Q4"/>
  <c r="P4"/>
  <c r="O4"/>
  <c r="M4"/>
  <c r="L4"/>
  <c r="I4"/>
  <c r="H4"/>
  <c r="G4"/>
  <c r="F4"/>
  <c r="D4"/>
  <c r="C4"/>
  <c r="B4"/>
  <c r="D3" i="1"/>
  <c r="E24" i="12" s="1"/>
  <c r="D4" i="1"/>
  <c r="N14" i="20" s="1"/>
  <c r="E46" i="12"/>
  <c r="E47"/>
  <c r="E48"/>
  <c r="N25" i="20"/>
  <c r="E49" i="12"/>
  <c r="E25" i="20"/>
  <c r="E45" i="12"/>
  <c r="E23" i="20"/>
  <c r="E44" i="12"/>
  <c r="E22"/>
  <c r="N18" i="20"/>
  <c r="E19" i="12"/>
  <c r="N19" i="20"/>
  <c r="E42" i="12"/>
  <c r="N22" i="20"/>
  <c r="E16" i="12"/>
  <c r="E2"/>
  <c r="E8"/>
  <c r="E4" i="20"/>
  <c r="E11" i="12"/>
  <c r="N4" i="20"/>
  <c r="E21" i="12"/>
  <c r="E12" i="20"/>
  <c r="E26" i="12"/>
  <c r="N12" i="20"/>
  <c r="E14" i="12"/>
  <c r="E16" i="20"/>
  <c r="E41" i="12"/>
  <c r="N16" i="20"/>
  <c r="E20" i="12"/>
  <c r="E29"/>
  <c r="E28"/>
  <c r="E32"/>
  <c r="E13"/>
  <c r="E6" i="20"/>
  <c r="E27" i="12"/>
  <c r="N6" i="20"/>
  <c r="E18" i="12"/>
  <c r="E37"/>
  <c r="N17" i="20"/>
  <c r="E30" i="12"/>
  <c r="E9" i="20"/>
  <c r="E17" i="12"/>
  <c r="N9" i="20"/>
  <c r="E12" i="12"/>
  <c r="E10" i="20"/>
  <c r="E35" i="12"/>
  <c r="E38"/>
  <c r="N7" i="20"/>
  <c r="E34" i="12"/>
  <c r="N21" i="20"/>
  <c r="E5" i="12"/>
  <c r="E3"/>
  <c r="E9"/>
  <c r="E15" i="20"/>
  <c r="E43" i="12"/>
  <c r="N15" i="20"/>
  <c r="E7" i="12"/>
  <c r="E8" i="20"/>
  <c r="E36" i="12"/>
  <c r="E6"/>
  <c r="E39"/>
  <c r="E15"/>
  <c r="N5" i="20"/>
  <c r="E28"/>
  <c r="N28"/>
  <c r="E56" i="12"/>
  <c r="E57"/>
  <c r="A48" i="21"/>
  <c r="C48"/>
  <c r="H48" s="1"/>
  <c r="D48"/>
  <c r="I48" s="1"/>
  <c r="E48"/>
  <c r="J48" s="1"/>
  <c r="F48"/>
  <c r="K48" s="1"/>
  <c r="D49"/>
  <c r="I49" s="1"/>
  <c r="E49"/>
  <c r="J49" s="1"/>
  <c r="F49"/>
  <c r="K49" s="1"/>
  <c r="H49"/>
  <c r="A44"/>
  <c r="C44"/>
  <c r="H44" s="1"/>
  <c r="D44"/>
  <c r="I44" s="1"/>
  <c r="E44"/>
  <c r="J44" s="1"/>
  <c r="F44"/>
  <c r="K44" s="1"/>
  <c r="A45"/>
  <c r="C45"/>
  <c r="D45"/>
  <c r="E45"/>
  <c r="F45"/>
  <c r="H45"/>
  <c r="I45"/>
  <c r="J45"/>
  <c r="K45"/>
  <c r="A46"/>
  <c r="C46"/>
  <c r="D46"/>
  <c r="E46"/>
  <c r="F46"/>
  <c r="H46"/>
  <c r="I46"/>
  <c r="J46"/>
  <c r="K46"/>
  <c r="A47"/>
  <c r="C47"/>
  <c r="D47"/>
  <c r="I47" s="1"/>
  <c r="E47"/>
  <c r="J47" s="1"/>
  <c r="F47"/>
  <c r="K47" s="1"/>
  <c r="H47"/>
  <c r="C79" i="22"/>
  <c r="G79" s="1"/>
  <c r="B79"/>
  <c r="C78"/>
  <c r="G78" s="1"/>
  <c r="B78"/>
  <c r="C76"/>
  <c r="E76" s="1"/>
  <c r="B76"/>
  <c r="C75"/>
  <c r="E75" s="1"/>
  <c r="B75"/>
  <c r="C73"/>
  <c r="G73" s="1"/>
  <c r="B73"/>
  <c r="C72"/>
  <c r="D72" s="1"/>
  <c r="B72"/>
  <c r="C70"/>
  <c r="F70" s="1"/>
  <c r="B70"/>
  <c r="C69"/>
  <c r="E69" s="1"/>
  <c r="B69"/>
  <c r="C67"/>
  <c r="D67" s="1"/>
  <c r="B67"/>
  <c r="C66"/>
  <c r="F66" s="1"/>
  <c r="B66"/>
  <c r="C64"/>
  <c r="G64" s="1"/>
  <c r="B64"/>
  <c r="C63"/>
  <c r="G63" s="1"/>
  <c r="B63"/>
  <c r="C61"/>
  <c r="G61" s="1"/>
  <c r="B61"/>
  <c r="C60"/>
  <c r="E60" s="1"/>
  <c r="B60"/>
  <c r="C58"/>
  <c r="F58" s="1"/>
  <c r="B58"/>
  <c r="C57"/>
  <c r="E57" s="1"/>
  <c r="B57"/>
  <c r="C55"/>
  <c r="D55" s="1"/>
  <c r="B55"/>
  <c r="C54"/>
  <c r="D54" s="1"/>
  <c r="B54"/>
  <c r="C52"/>
  <c r="E52" s="1"/>
  <c r="B52"/>
  <c r="C51"/>
  <c r="G51" s="1"/>
  <c r="B51"/>
  <c r="C49"/>
  <c r="G49" s="1"/>
  <c r="B49"/>
  <c r="C48"/>
  <c r="G48" s="1"/>
  <c r="B48"/>
  <c r="C46"/>
  <c r="D46" s="1"/>
  <c r="B46"/>
  <c r="C45"/>
  <c r="D45" s="1"/>
  <c r="B45"/>
  <c r="C43"/>
  <c r="D43" s="1"/>
  <c r="B43"/>
  <c r="C42"/>
  <c r="D42" s="1"/>
  <c r="B42"/>
  <c r="C40"/>
  <c r="F40" s="1"/>
  <c r="B40"/>
  <c r="C39"/>
  <c r="F39" s="1"/>
  <c r="B39"/>
  <c r="C37"/>
  <c r="E37" s="1"/>
  <c r="B37"/>
  <c r="C36"/>
  <c r="F36" s="1"/>
  <c r="B36"/>
  <c r="C34"/>
  <c r="F34" s="1"/>
  <c r="B34"/>
  <c r="C33"/>
  <c r="F33" s="1"/>
  <c r="B33"/>
  <c r="C31"/>
  <c r="F31" s="1"/>
  <c r="B31"/>
  <c r="C30"/>
  <c r="E30" s="1"/>
  <c r="B30"/>
  <c r="C28"/>
  <c r="F28" s="1"/>
  <c r="B28"/>
  <c r="C27"/>
  <c r="D27" s="1"/>
  <c r="B27"/>
  <c r="C25"/>
  <c r="D25" s="1"/>
  <c r="B25"/>
  <c r="C24"/>
  <c r="E24" s="1"/>
  <c r="B24"/>
  <c r="C22"/>
  <c r="D22" s="1"/>
  <c r="B22"/>
  <c r="C21"/>
  <c r="E21" s="1"/>
  <c r="B21"/>
  <c r="C19"/>
  <c r="G19" s="1"/>
  <c r="B19"/>
  <c r="C18"/>
  <c r="E18" s="1"/>
  <c r="B18"/>
  <c r="C16"/>
  <c r="D16" s="1"/>
  <c r="B16"/>
  <c r="C15"/>
  <c r="D15" s="1"/>
  <c r="B15"/>
  <c r="C13"/>
  <c r="D13" s="1"/>
  <c r="B13"/>
  <c r="C12"/>
  <c r="D12" s="1"/>
  <c r="B12"/>
  <c r="C10"/>
  <c r="F10" s="1"/>
  <c r="B10"/>
  <c r="C9"/>
  <c r="E9" s="1"/>
  <c r="B9"/>
  <c r="C7"/>
  <c r="D7" s="1"/>
  <c r="B7"/>
  <c r="C6"/>
  <c r="E6" s="1"/>
  <c r="B6"/>
  <c r="C4"/>
  <c r="D4" s="1"/>
  <c r="C3"/>
  <c r="E3" s="1"/>
  <c r="B4"/>
  <c r="B3"/>
  <c r="F7"/>
  <c r="C26" i="21"/>
  <c r="H26" s="1"/>
  <c r="D26"/>
  <c r="I26" s="1"/>
  <c r="E26"/>
  <c r="J26" s="1"/>
  <c r="F26"/>
  <c r="K26" s="1"/>
  <c r="C27"/>
  <c r="H27" s="1"/>
  <c r="D27"/>
  <c r="I27" s="1"/>
  <c r="E27"/>
  <c r="J27" s="1"/>
  <c r="F27"/>
  <c r="K27" s="1"/>
  <c r="C28"/>
  <c r="H28" s="1"/>
  <c r="D28"/>
  <c r="I28" s="1"/>
  <c r="E28"/>
  <c r="J28" s="1"/>
  <c r="F28"/>
  <c r="K28" s="1"/>
  <c r="C29"/>
  <c r="H29" s="1"/>
  <c r="D29"/>
  <c r="I29" s="1"/>
  <c r="E29"/>
  <c r="J29" s="1"/>
  <c r="F29"/>
  <c r="K29" s="1"/>
  <c r="C30"/>
  <c r="H30" s="1"/>
  <c r="D30"/>
  <c r="I30" s="1"/>
  <c r="E30"/>
  <c r="J30" s="1"/>
  <c r="F30"/>
  <c r="K30" s="1"/>
  <c r="C31"/>
  <c r="H31" s="1"/>
  <c r="D31"/>
  <c r="I31" s="1"/>
  <c r="E31"/>
  <c r="J31" s="1"/>
  <c r="F31"/>
  <c r="K31" s="1"/>
  <c r="C32"/>
  <c r="H32" s="1"/>
  <c r="D32"/>
  <c r="I32" s="1"/>
  <c r="E32"/>
  <c r="J32" s="1"/>
  <c r="F32"/>
  <c r="K32" s="1"/>
  <c r="C33"/>
  <c r="H33" s="1"/>
  <c r="D33"/>
  <c r="I33" s="1"/>
  <c r="E33"/>
  <c r="J33" s="1"/>
  <c r="F33"/>
  <c r="K33" s="1"/>
  <c r="C34"/>
  <c r="H34" s="1"/>
  <c r="D34"/>
  <c r="I34" s="1"/>
  <c r="E34"/>
  <c r="J34" s="1"/>
  <c r="F34"/>
  <c r="K34" s="1"/>
  <c r="C35"/>
  <c r="H35" s="1"/>
  <c r="D35"/>
  <c r="I35" s="1"/>
  <c r="E35"/>
  <c r="J35" s="1"/>
  <c r="F35"/>
  <c r="K35" s="1"/>
  <c r="C36"/>
  <c r="H36" s="1"/>
  <c r="D36"/>
  <c r="I36" s="1"/>
  <c r="E36"/>
  <c r="J36" s="1"/>
  <c r="F36"/>
  <c r="K36" s="1"/>
  <c r="C37"/>
  <c r="H37" s="1"/>
  <c r="D37"/>
  <c r="I37" s="1"/>
  <c r="E37"/>
  <c r="J37" s="1"/>
  <c r="F37"/>
  <c r="K37" s="1"/>
  <c r="C38"/>
  <c r="H38" s="1"/>
  <c r="D38"/>
  <c r="I38" s="1"/>
  <c r="E38"/>
  <c r="J38" s="1"/>
  <c r="F38"/>
  <c r="K38" s="1"/>
  <c r="C39"/>
  <c r="H39" s="1"/>
  <c r="D39"/>
  <c r="I39" s="1"/>
  <c r="E39"/>
  <c r="J39" s="1"/>
  <c r="F39"/>
  <c r="K39" s="1"/>
  <c r="C40"/>
  <c r="H40" s="1"/>
  <c r="D40"/>
  <c r="I40" s="1"/>
  <c r="E40"/>
  <c r="J40" s="1"/>
  <c r="F40"/>
  <c r="K40" s="1"/>
  <c r="C41"/>
  <c r="H41" s="1"/>
  <c r="D41"/>
  <c r="I41" s="1"/>
  <c r="E41"/>
  <c r="J41" s="1"/>
  <c r="F41"/>
  <c r="K41" s="1"/>
  <c r="C42"/>
  <c r="H42" s="1"/>
  <c r="D42"/>
  <c r="I42" s="1"/>
  <c r="E42"/>
  <c r="J42" s="1"/>
  <c r="F42"/>
  <c r="K42" s="1"/>
  <c r="C43"/>
  <c r="H43" s="1"/>
  <c r="D43"/>
  <c r="I43" s="1"/>
  <c r="E43"/>
  <c r="J43" s="1"/>
  <c r="F43"/>
  <c r="K43" s="1"/>
  <c r="D2"/>
  <c r="I2" s="1"/>
  <c r="E2"/>
  <c r="J2" s="1"/>
  <c r="F2"/>
  <c r="K2" s="1"/>
  <c r="C2"/>
  <c r="H2" s="1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"/>
  <c r="J10" i="12"/>
  <c r="J15"/>
  <c r="J39"/>
  <c r="J6"/>
  <c r="J36"/>
  <c r="J7"/>
  <c r="J43"/>
  <c r="J15" i="20"/>
  <c r="J3" i="12"/>
  <c r="J2" i="20"/>
  <c r="J31" i="12"/>
  <c r="J34"/>
  <c r="J4"/>
  <c r="J35"/>
  <c r="J12"/>
  <c r="J17"/>
  <c r="J37"/>
  <c r="J27"/>
  <c r="J32"/>
  <c r="J29"/>
  <c r="J20"/>
  <c r="J41"/>
  <c r="J16" i="20"/>
  <c r="J26" i="12"/>
  <c r="S12" i="20"/>
  <c r="J21" i="12"/>
  <c r="K21"/>
  <c r="J11"/>
  <c r="J4" i="20"/>
  <c r="K22" i="18"/>
  <c r="K16"/>
  <c r="K14"/>
  <c r="K9"/>
  <c r="K11"/>
  <c r="K2"/>
  <c r="K3"/>
  <c r="J48" i="12"/>
  <c r="J49"/>
  <c r="J45"/>
  <c r="J44"/>
  <c r="I3" i="1"/>
  <c r="J24" i="12" s="1"/>
  <c r="I4" i="1"/>
  <c r="S14" i="20" s="1"/>
  <c r="J46" i="12"/>
  <c r="J55"/>
  <c r="J58"/>
  <c r="J25"/>
  <c r="J42"/>
  <c r="J40"/>
  <c r="J22"/>
  <c r="J33"/>
  <c r="J56"/>
  <c r="J57"/>
  <c r="K4" i="18"/>
  <c r="K55" i="12"/>
  <c r="K46"/>
  <c r="I22" i="18"/>
  <c r="I3"/>
  <c r="K2" i="12"/>
  <c r="I14" i="18"/>
  <c r="K5"/>
  <c r="G22" i="22"/>
  <c r="D58"/>
  <c r="D61"/>
  <c r="F64"/>
  <c r="G70"/>
  <c r="E78"/>
  <c r="E4"/>
  <c r="D10"/>
  <c r="G30"/>
  <c r="G31"/>
  <c r="G34"/>
  <c r="E36"/>
  <c r="G36"/>
  <c r="D79"/>
  <c r="G67"/>
  <c r="G58"/>
  <c r="E12"/>
  <c r="E15"/>
  <c r="E19"/>
  <c r="K22" i="12"/>
  <c r="K11"/>
  <c r="K20"/>
  <c r="G10" i="22"/>
  <c r="E10"/>
  <c r="D28"/>
  <c r="E28"/>
  <c r="D33"/>
  <c r="G33"/>
  <c r="F37"/>
  <c r="G39"/>
  <c r="E42"/>
  <c r="E43"/>
  <c r="E45"/>
  <c r="G45"/>
  <c r="D48"/>
  <c r="F48"/>
  <c r="D49"/>
  <c r="F49"/>
  <c r="D51"/>
  <c r="F51"/>
  <c r="D52"/>
  <c r="F52"/>
  <c r="G52"/>
  <c r="E54"/>
  <c r="F57"/>
  <c r="E58"/>
  <c r="F60"/>
  <c r="E61"/>
  <c r="E64"/>
  <c r="D70"/>
  <c r="F72"/>
  <c r="D75"/>
  <c r="F78"/>
  <c r="K14" i="12"/>
  <c r="K35"/>
  <c r="G4" i="22"/>
  <c r="F19"/>
  <c r="G21"/>
  <c r="F30"/>
  <c r="D40"/>
  <c r="F54"/>
  <c r="F42"/>
  <c r="D36"/>
  <c r="D24"/>
  <c r="K5" i="12"/>
  <c r="K25"/>
  <c r="K49"/>
  <c r="K57"/>
  <c r="K8"/>
  <c r="K26"/>
  <c r="T4" i="20"/>
  <c r="J20"/>
  <c r="J12"/>
  <c r="S32"/>
  <c r="K13"/>
  <c r="S19"/>
  <c r="S20"/>
  <c r="G54" i="22"/>
  <c r="F55"/>
  <c r="G43"/>
  <c r="G42"/>
  <c r="D39"/>
  <c r="E40"/>
  <c r="E39"/>
  <c r="N13" i="20"/>
  <c r="N3"/>
  <c r="T3"/>
  <c r="G16" i="22"/>
  <c r="E13"/>
  <c r="N23" i="20"/>
  <c r="F4" i="22"/>
  <c r="N10" i="20"/>
  <c r="E5"/>
  <c r="N2"/>
  <c r="N11"/>
  <c r="N8"/>
  <c r="N24"/>
  <c r="J30"/>
  <c r="J23"/>
  <c r="S24"/>
  <c r="K25"/>
  <c r="S25"/>
  <c r="S23"/>
  <c r="K9" i="12"/>
  <c r="J11" i="20"/>
  <c r="J5"/>
  <c r="S11"/>
  <c r="K36" i="12"/>
  <c r="S8" i="20"/>
  <c r="K43" i="12"/>
  <c r="J8" i="20"/>
  <c r="V8" s="1"/>
  <c r="K7" i="12"/>
  <c r="K21" i="18"/>
  <c r="B11"/>
  <c r="S2" i="20"/>
  <c r="S21"/>
  <c r="S7"/>
  <c r="J7"/>
  <c r="T10"/>
  <c r="S17"/>
  <c r="K17" i="12"/>
  <c r="J9" i="20"/>
  <c r="J17"/>
  <c r="S6"/>
  <c r="J6"/>
  <c r="N20"/>
  <c r="F15" i="22"/>
  <c r="D9"/>
  <c r="D66"/>
  <c r="E46"/>
  <c r="G40"/>
  <c r="K6" i="12"/>
  <c r="K39"/>
  <c r="K15"/>
  <c r="K5" i="20"/>
  <c r="K10" i="12"/>
  <c r="G9" i="22"/>
  <c r="D30"/>
  <c r="D76"/>
  <c r="G75"/>
  <c r="E72"/>
  <c r="D64"/>
  <c r="E33"/>
  <c r="G28"/>
  <c r="F22"/>
  <c r="F27"/>
  <c r="E34"/>
  <c r="G7"/>
  <c r="G69"/>
  <c r="E27"/>
  <c r="E22"/>
  <c r="E21" i="18"/>
  <c r="K8"/>
  <c r="U15" i="20"/>
  <c r="D34" i="22"/>
  <c r="K20" i="18"/>
  <c r="F6" i="22"/>
  <c r="K4" i="20"/>
  <c r="U4"/>
  <c r="K2"/>
  <c r="T22"/>
  <c r="T12"/>
  <c r="G17" i="18"/>
  <c r="K17"/>
  <c r="I17"/>
  <c r="K15"/>
  <c r="G5"/>
  <c r="I5"/>
  <c r="K15" i="20"/>
  <c r="U11"/>
  <c r="T8"/>
  <c r="T15"/>
  <c r="T11"/>
  <c r="T9"/>
  <c r="E49" i="22" l="1"/>
  <c r="D29" i="17"/>
  <c r="D7" s="1"/>
  <c r="F7" s="1"/>
  <c r="E30" s="1"/>
  <c r="F43" i="22"/>
  <c r="D37"/>
  <c r="B15" i="18"/>
  <c r="H64" i="22"/>
  <c r="G3"/>
  <c r="L17" i="12"/>
  <c r="B22" i="18"/>
  <c r="H81" i="22"/>
  <c r="H87"/>
  <c r="J87" s="1"/>
  <c r="H97"/>
  <c r="H84"/>
  <c r="I84" s="1"/>
  <c r="C5" i="18"/>
  <c r="H54" i="22"/>
  <c r="I54" s="1"/>
  <c r="B17" i="18"/>
  <c r="L11" i="12"/>
  <c r="L26"/>
  <c r="C16" i="18"/>
  <c r="C17"/>
  <c r="B8"/>
  <c r="C15"/>
  <c r="B23"/>
  <c r="C2"/>
  <c r="C14"/>
  <c r="B2"/>
  <c r="F46" i="22"/>
  <c r="H43"/>
  <c r="I43" s="1"/>
  <c r="E31"/>
  <c r="D31"/>
  <c r="G37"/>
  <c r="H37" s="1"/>
  <c r="H28"/>
  <c r="I28" s="1"/>
  <c r="D3"/>
  <c r="H10"/>
  <c r="I10" s="1"/>
  <c r="D69"/>
  <c r="E63"/>
  <c r="E25"/>
  <c r="F63"/>
  <c r="G72"/>
  <c r="F69"/>
  <c r="F24"/>
  <c r="D6"/>
  <c r="G66"/>
  <c r="D73"/>
  <c r="F75"/>
  <c r="H75" s="1"/>
  <c r="I75" s="1"/>
  <c r="F13"/>
  <c r="G12"/>
  <c r="F16"/>
  <c r="E55"/>
  <c r="G55"/>
  <c r="E66"/>
  <c r="G13"/>
  <c r="D21"/>
  <c r="D19"/>
  <c r="H19" s="1"/>
  <c r="I19" s="1"/>
  <c r="D78"/>
  <c r="H78" s="1"/>
  <c r="I78" s="1"/>
  <c r="G76"/>
  <c r="E73"/>
  <c r="E70"/>
  <c r="H70" s="1"/>
  <c r="I70" s="1"/>
  <c r="E67"/>
  <c r="F61"/>
  <c r="G60"/>
  <c r="G57"/>
  <c r="D57"/>
  <c r="H49"/>
  <c r="I49" s="1"/>
  <c r="F9"/>
  <c r="H9" s="1"/>
  <c r="G15"/>
  <c r="H15" s="1"/>
  <c r="F25"/>
  <c r="E7"/>
  <c r="H7" s="1"/>
  <c r="I7" s="1"/>
  <c r="E79"/>
  <c r="F73"/>
  <c r="F67"/>
  <c r="D63"/>
  <c r="D60"/>
  <c r="H60" s="1"/>
  <c r="I60" s="1"/>
  <c r="G27"/>
  <c r="H27" s="1"/>
  <c r="H33"/>
  <c r="H30"/>
  <c r="H13"/>
  <c r="I13" s="1"/>
  <c r="E16"/>
  <c r="H16" s="1"/>
  <c r="I16" s="1"/>
  <c r="D18"/>
  <c r="F18"/>
  <c r="F21"/>
  <c r="H21" s="1"/>
  <c r="G24"/>
  <c r="F79"/>
  <c r="H79" s="1"/>
  <c r="E51"/>
  <c r="E48"/>
  <c r="H48" s="1"/>
  <c r="H34"/>
  <c r="I34" s="1"/>
  <c r="H85"/>
  <c r="H91"/>
  <c r="H96"/>
  <c r="I96" s="1"/>
  <c r="J14" i="20"/>
  <c r="H66" i="22"/>
  <c r="I66" s="1"/>
  <c r="H22"/>
  <c r="I22" s="1"/>
  <c r="E14" i="18"/>
  <c r="E17"/>
  <c r="E2"/>
  <c r="G21"/>
  <c r="I21"/>
  <c r="G14"/>
  <c r="M50" i="12"/>
  <c r="L57"/>
  <c r="L58"/>
  <c r="L15"/>
  <c r="B16" i="18"/>
  <c r="M48" i="12"/>
  <c r="M49"/>
  <c r="M22"/>
  <c r="C4" i="18"/>
  <c r="M20" i="12"/>
  <c r="M13"/>
  <c r="M18"/>
  <c r="M30"/>
  <c r="M38"/>
  <c r="C11" i="18"/>
  <c r="L56" i="12"/>
  <c r="L55"/>
  <c r="L64"/>
  <c r="L54"/>
  <c r="K58"/>
  <c r="M34"/>
  <c r="K52"/>
  <c r="L62"/>
  <c r="K65"/>
  <c r="T26" i="20"/>
  <c r="K61" i="12"/>
  <c r="K53"/>
  <c r="L63"/>
  <c r="M12"/>
  <c r="U28" i="20"/>
  <c r="S28"/>
  <c r="J28"/>
  <c r="T32"/>
  <c r="L52" i="12"/>
  <c r="J32" i="20"/>
  <c r="V32" s="1"/>
  <c r="J31"/>
  <c r="V31" s="1"/>
  <c r="S30"/>
  <c r="V30" s="1"/>
  <c r="C3" i="18"/>
  <c r="T5" i="20"/>
  <c r="S5"/>
  <c r="H72" i="22"/>
  <c r="I72" s="1"/>
  <c r="B34" i="17"/>
  <c r="C34"/>
  <c r="M25" i="12"/>
  <c r="N32" i="20"/>
  <c r="E32"/>
  <c r="H63" i="22"/>
  <c r="I63" s="1"/>
  <c r="L6" i="12"/>
  <c r="M6"/>
  <c r="L7"/>
  <c r="M7"/>
  <c r="B33" i="17"/>
  <c r="B12" s="1"/>
  <c r="D33"/>
  <c r="D23" s="1"/>
  <c r="F23" s="1"/>
  <c r="G34" s="1"/>
  <c r="B30"/>
  <c r="C30"/>
  <c r="M27" i="12"/>
  <c r="M58"/>
  <c r="C9" i="18"/>
  <c r="L43" i="12"/>
  <c r="L36"/>
  <c r="L39"/>
  <c r="L10"/>
  <c r="H69" i="22"/>
  <c r="I69" s="1"/>
  <c r="K8" i="20"/>
  <c r="U5"/>
  <c r="L48" i="12"/>
  <c r="M44"/>
  <c r="M33"/>
  <c r="B21" i="18"/>
  <c r="M39" i="12"/>
  <c r="L33"/>
  <c r="L40"/>
  <c r="L42"/>
  <c r="L46"/>
  <c r="L24"/>
  <c r="L44"/>
  <c r="L49"/>
  <c r="L29"/>
  <c r="L32"/>
  <c r="L35"/>
  <c r="L4"/>
  <c r="L31"/>
  <c r="B3" i="18"/>
  <c r="B9"/>
  <c r="M52" i="12"/>
  <c r="H61" i="22"/>
  <c r="I61" s="1"/>
  <c r="H58"/>
  <c r="I58" s="1"/>
  <c r="H51"/>
  <c r="M23" i="12"/>
  <c r="M29"/>
  <c r="M3"/>
  <c r="M43"/>
  <c r="M57"/>
  <c r="M63"/>
  <c r="M65"/>
  <c r="L12"/>
  <c r="L34"/>
  <c r="L3"/>
  <c r="J21" i="20"/>
  <c r="V21" s="1"/>
  <c r="S10"/>
  <c r="H52" i="22"/>
  <c r="I52" s="1"/>
  <c r="J10" i="20"/>
  <c r="B31" i="17"/>
  <c r="B22" s="1"/>
  <c r="D31"/>
  <c r="D15" s="1"/>
  <c r="F15" s="1"/>
  <c r="F32" s="1"/>
  <c r="C28"/>
  <c r="M46" i="12"/>
  <c r="M47"/>
  <c r="B14" i="18"/>
  <c r="C22"/>
  <c r="M19" i="12"/>
  <c r="M42"/>
  <c r="B20" i="18"/>
  <c r="M8" i="12"/>
  <c r="C8" i="18"/>
  <c r="B5"/>
  <c r="M28" i="12"/>
  <c r="M5"/>
  <c r="M9"/>
  <c r="M15"/>
  <c r="M55"/>
  <c r="M62"/>
  <c r="M64"/>
  <c r="M51"/>
  <c r="M53"/>
  <c r="M59"/>
  <c r="M61"/>
  <c r="M60"/>
  <c r="H40" i="22"/>
  <c r="I40" s="1"/>
  <c r="H42"/>
  <c r="J42" s="1"/>
  <c r="V11" i="20"/>
  <c r="K32" i="12"/>
  <c r="H39" i="22"/>
  <c r="G46"/>
  <c r="H46" s="1"/>
  <c r="I46" s="1"/>
  <c r="E17" i="20"/>
  <c r="M21" i="12"/>
  <c r="M14"/>
  <c r="B6" i="17"/>
  <c r="B27"/>
  <c r="B14" s="1"/>
  <c r="D27"/>
  <c r="D14" s="1"/>
  <c r="F14" s="1"/>
  <c r="L22" i="12"/>
  <c r="M40"/>
  <c r="L25"/>
  <c r="M11"/>
  <c r="M26"/>
  <c r="M41"/>
  <c r="M32"/>
  <c r="M37"/>
  <c r="M17"/>
  <c r="M35"/>
  <c r="M4"/>
  <c r="M31"/>
  <c r="M36"/>
  <c r="M10"/>
  <c r="M24"/>
  <c r="L21"/>
  <c r="L27"/>
  <c r="M54"/>
  <c r="L37"/>
  <c r="L41"/>
  <c r="L20"/>
  <c r="V17" i="20"/>
  <c r="K29" i="12"/>
  <c r="S13" i="20"/>
  <c r="K16"/>
  <c r="J13"/>
  <c r="C10" i="18"/>
  <c r="B10"/>
  <c r="M16" i="12"/>
  <c r="S18" i="20"/>
  <c r="U22"/>
  <c r="C23" i="18"/>
  <c r="M45" i="12"/>
  <c r="C20" i="18"/>
  <c r="B4"/>
  <c r="B32" i="17"/>
  <c r="C32"/>
  <c r="S22" i="20"/>
  <c r="J22"/>
  <c r="K19" i="12"/>
  <c r="K19" i="20"/>
  <c r="K18"/>
  <c r="J18"/>
  <c r="L45" i="12"/>
  <c r="V20" i="20"/>
  <c r="V2"/>
  <c r="B29" i="17"/>
  <c r="B11" s="1"/>
  <c r="D11"/>
  <c r="F11" s="1"/>
  <c r="V7" i="20"/>
  <c r="V6"/>
  <c r="V12"/>
  <c r="K24"/>
  <c r="M2" i="12"/>
  <c r="J25" i="20"/>
  <c r="V23" s="1"/>
  <c r="U25"/>
  <c r="J24"/>
  <c r="J3" i="1"/>
  <c r="K24" i="12" s="1"/>
  <c r="H36" i="22"/>
  <c r="I36" s="1"/>
  <c r="E13" i="20"/>
  <c r="H4" i="22"/>
  <c r="I4" s="1"/>
  <c r="J81"/>
  <c r="I81"/>
  <c r="I87"/>
  <c r="J93"/>
  <c r="I93"/>
  <c r="I85"/>
  <c r="J90"/>
  <c r="I91"/>
  <c r="I97"/>
  <c r="L2" i="21"/>
  <c r="M25" s="1"/>
  <c r="L46"/>
  <c r="G39"/>
  <c r="L31"/>
  <c r="G47"/>
  <c r="G28"/>
  <c r="G34"/>
  <c r="G44"/>
  <c r="G49"/>
  <c r="L36"/>
  <c r="G46"/>
  <c r="L45"/>
  <c r="G45"/>
  <c r="G48"/>
  <c r="L29"/>
  <c r="L28"/>
  <c r="G35"/>
  <c r="G31"/>
  <c r="G29"/>
  <c r="G38"/>
  <c r="G37"/>
  <c r="G41"/>
  <c r="G40"/>
  <c r="L33"/>
  <c r="G32"/>
  <c r="G43"/>
  <c r="L30"/>
  <c r="L44"/>
  <c r="L47"/>
  <c r="L48"/>
  <c r="L49"/>
  <c r="L27"/>
  <c r="G27"/>
  <c r="G2"/>
  <c r="L34"/>
  <c r="L42"/>
  <c r="L41"/>
  <c r="L40"/>
  <c r="L39"/>
  <c r="L38"/>
  <c r="L35"/>
  <c r="L43"/>
  <c r="L37"/>
  <c r="L26"/>
  <c r="L32"/>
  <c r="K16" i="12"/>
  <c r="U3" i="20"/>
  <c r="K3"/>
  <c r="I39" i="22"/>
  <c r="I51"/>
  <c r="I30"/>
  <c r="G42" i="21"/>
  <c r="G30"/>
  <c r="G33"/>
  <c r="G26"/>
  <c r="G36"/>
  <c r="G6" i="22"/>
  <c r="H6" s="1"/>
  <c r="I6" s="1"/>
  <c r="G25"/>
  <c r="F12"/>
  <c r="F3"/>
  <c r="F76"/>
  <c r="H76" s="1"/>
  <c r="F45"/>
  <c r="H45" s="1"/>
  <c r="G18"/>
  <c r="M56" i="12"/>
  <c r="V26" i="20"/>
  <c r="I64" i="22"/>
  <c r="J19" i="20"/>
  <c r="V19" s="1"/>
  <c r="J19" i="12"/>
  <c r="J2"/>
  <c r="S3" i="20"/>
  <c r="K28" i="12"/>
  <c r="K20" i="20"/>
  <c r="K18" i="12"/>
  <c r="K17" i="20"/>
  <c r="K11"/>
  <c r="U9"/>
  <c r="U8"/>
  <c r="T28"/>
  <c r="T30"/>
  <c r="K28"/>
  <c r="V33"/>
  <c r="J3"/>
  <c r="J16" i="12"/>
  <c r="K42"/>
  <c r="K22" i="20"/>
  <c r="J23" i="12"/>
  <c r="J4" i="1"/>
  <c r="J47" i="12"/>
  <c r="K13"/>
  <c r="K6" i="20"/>
  <c r="K30" i="12"/>
  <c r="K9" i="20"/>
  <c r="K38" i="12"/>
  <c r="K7" i="20"/>
  <c r="U26"/>
  <c r="K32"/>
  <c r="E23" i="12"/>
  <c r="E33"/>
  <c r="E40"/>
  <c r="E25"/>
  <c r="J8"/>
  <c r="J14"/>
  <c r="K41"/>
  <c r="J28"/>
  <c r="J13"/>
  <c r="K27"/>
  <c r="J18"/>
  <c r="K37"/>
  <c r="J30"/>
  <c r="J38"/>
  <c r="K4"/>
  <c r="E4"/>
  <c r="E31"/>
  <c r="J5"/>
  <c r="K3"/>
  <c r="J9"/>
  <c r="L9" s="1"/>
  <c r="E10"/>
  <c r="E55"/>
  <c r="E58"/>
  <c r="E51"/>
  <c r="E63"/>
  <c r="J53"/>
  <c r="J59"/>
  <c r="E59"/>
  <c r="J61"/>
  <c r="K50"/>
  <c r="J50"/>
  <c r="E60"/>
  <c r="J65"/>
  <c r="S29" i="20"/>
  <c r="V27" s="1"/>
  <c r="E27"/>
  <c r="K27"/>
  <c r="E26"/>
  <c r="K26"/>
  <c r="N26"/>
  <c r="N33"/>
  <c r="T33"/>
  <c r="S4"/>
  <c r="V4" s="1"/>
  <c r="K12"/>
  <c r="S16"/>
  <c r="V16" s="1"/>
  <c r="S9"/>
  <c r="V9" s="1"/>
  <c r="S15"/>
  <c r="V15" s="1"/>
  <c r="N30"/>
  <c r="E30"/>
  <c r="E11"/>
  <c r="E2"/>
  <c r="E21"/>
  <c r="E7"/>
  <c r="E20"/>
  <c r="E3"/>
  <c r="E22"/>
  <c r="E19"/>
  <c r="E18"/>
  <c r="E24"/>
  <c r="E14"/>
  <c r="J51" i="12"/>
  <c r="J60"/>
  <c r="G16" i="18" l="1"/>
  <c r="I20"/>
  <c r="I11"/>
  <c r="I9"/>
  <c r="I4"/>
  <c r="I2"/>
  <c r="D20" i="17"/>
  <c r="F20" s="1"/>
  <c r="G30" s="1"/>
  <c r="L5" i="12"/>
  <c r="L38"/>
  <c r="J33" i="22"/>
  <c r="H31"/>
  <c r="H24"/>
  <c r="I24" s="1"/>
  <c r="H25"/>
  <c r="J51"/>
  <c r="I42"/>
  <c r="I33"/>
  <c r="I16" i="18"/>
  <c r="G15"/>
  <c r="I15"/>
  <c r="G20"/>
  <c r="G9"/>
  <c r="G3"/>
  <c r="G2"/>
  <c r="K23"/>
  <c r="G22"/>
  <c r="E16"/>
  <c r="E15"/>
  <c r="K10"/>
  <c r="G11"/>
  <c r="G4"/>
  <c r="E5"/>
  <c r="J9" i="22"/>
  <c r="I9"/>
  <c r="I31"/>
  <c r="J30"/>
  <c r="J63"/>
  <c r="H18"/>
  <c r="J18" s="1"/>
  <c r="H12"/>
  <c r="J60"/>
  <c r="J69"/>
  <c r="J96"/>
  <c r="J84"/>
  <c r="H73"/>
  <c r="I73" s="1"/>
  <c r="H57"/>
  <c r="D22" i="17"/>
  <c r="F22" s="1"/>
  <c r="G32" s="1"/>
  <c r="L14" i="12"/>
  <c r="H55" i="22"/>
  <c r="I55" s="1"/>
  <c r="B4" i="17"/>
  <c r="L16" i="12"/>
  <c r="L2"/>
  <c r="L23"/>
  <c r="I27" i="22"/>
  <c r="J27"/>
  <c r="I15"/>
  <c r="J15"/>
  <c r="B19" i="17"/>
  <c r="L19" i="12"/>
  <c r="K14" i="20"/>
  <c r="J39" i="22"/>
  <c r="I37"/>
  <c r="J36"/>
  <c r="D3" i="17"/>
  <c r="F3" s="1"/>
  <c r="E34" s="1"/>
  <c r="J6" i="22"/>
  <c r="J54"/>
  <c r="H67"/>
  <c r="V3" i="20"/>
  <c r="I48" i="22"/>
  <c r="J48"/>
  <c r="I79"/>
  <c r="J78"/>
  <c r="I21"/>
  <c r="J21"/>
  <c r="G23" i="18"/>
  <c r="I23"/>
  <c r="G10"/>
  <c r="I10"/>
  <c r="G8"/>
  <c r="I8"/>
  <c r="E20"/>
  <c r="E23"/>
  <c r="E22"/>
  <c r="E9"/>
  <c r="E10"/>
  <c r="E8"/>
  <c r="E11"/>
  <c r="E4"/>
  <c r="E3"/>
  <c r="G22" i="17"/>
  <c r="F28"/>
  <c r="G14"/>
  <c r="F30"/>
  <c r="D6"/>
  <c r="F6" s="1"/>
  <c r="D12"/>
  <c r="F12" s="1"/>
  <c r="F34" s="1"/>
  <c r="V28" i="20"/>
  <c r="J75" i="22"/>
  <c r="I76"/>
  <c r="B15" i="17"/>
  <c r="L65" i="12"/>
  <c r="L60"/>
  <c r="L50"/>
  <c r="L61"/>
  <c r="L59"/>
  <c r="L53"/>
  <c r="L51"/>
  <c r="B7" i="17"/>
  <c r="B3"/>
  <c r="K64" i="12"/>
  <c r="U32" i="20"/>
  <c r="B20" i="17"/>
  <c r="B23"/>
  <c r="T2" i="20"/>
  <c r="U2"/>
  <c r="K34" i="12"/>
  <c r="K21" i="20"/>
  <c r="T7"/>
  <c r="U7"/>
  <c r="K12" i="12"/>
  <c r="K10" i="20"/>
  <c r="U10"/>
  <c r="D19" i="17"/>
  <c r="F19" s="1"/>
  <c r="D4"/>
  <c r="F4" s="1"/>
  <c r="E28" s="1"/>
  <c r="T17" i="20"/>
  <c r="U17"/>
  <c r="T6"/>
  <c r="U6"/>
  <c r="T20"/>
  <c r="U20"/>
  <c r="L30" i="12"/>
  <c r="L18"/>
  <c r="L13"/>
  <c r="L28"/>
  <c r="L8"/>
  <c r="L47"/>
  <c r="U13" i="20"/>
  <c r="T13"/>
  <c r="T16"/>
  <c r="U16"/>
  <c r="K33" i="12"/>
  <c r="T18" i="20"/>
  <c r="U18"/>
  <c r="K44" i="12"/>
  <c r="T23" i="20"/>
  <c r="L3" i="22"/>
  <c r="V29" i="20"/>
  <c r="V5"/>
  <c r="V13"/>
  <c r="V14"/>
  <c r="V18"/>
  <c r="V25"/>
  <c r="V10"/>
  <c r="V24"/>
  <c r="V22"/>
  <c r="K45" i="12"/>
  <c r="K23" i="20"/>
  <c r="U23"/>
  <c r="K48" i="12"/>
  <c r="T25" i="20"/>
  <c r="M65" i="21"/>
  <c r="I25" i="22"/>
  <c r="J24"/>
  <c r="I45"/>
  <c r="J45"/>
  <c r="I18"/>
  <c r="I12"/>
  <c r="J12"/>
  <c r="H3"/>
  <c r="K31" i="20"/>
  <c r="K62" i="12"/>
  <c r="U31" i="20"/>
  <c r="T29"/>
  <c r="K63" i="12"/>
  <c r="K47"/>
  <c r="U24" i="20"/>
  <c r="T24"/>
  <c r="K23" i="12"/>
  <c r="K3" i="1"/>
  <c r="U14" i="20" s="1"/>
  <c r="T14"/>
  <c r="K40" i="12"/>
  <c r="T19" i="20"/>
  <c r="U19"/>
  <c r="K31" i="12"/>
  <c r="T21" i="20"/>
  <c r="U21"/>
  <c r="K54" i="12"/>
  <c r="T31" i="20"/>
  <c r="U29"/>
  <c r="K29"/>
  <c r="K51" i="12"/>
  <c r="T27" i="20"/>
  <c r="K59" i="12"/>
  <c r="U27" i="20"/>
  <c r="K33"/>
  <c r="K60" i="12"/>
  <c r="U33" i="20"/>
  <c r="K56" i="12"/>
  <c r="K30" i="20"/>
  <c r="U30"/>
  <c r="H30" i="17" l="1"/>
  <c r="J72" i="22"/>
  <c r="G11" i="17"/>
  <c r="F29" s="1"/>
  <c r="I57" i="22"/>
  <c r="J57"/>
  <c r="H34" i="17"/>
  <c r="I67" i="22"/>
  <c r="J66"/>
  <c r="G31" i="17"/>
  <c r="G23"/>
  <c r="G33" s="1"/>
  <c r="G28"/>
  <c r="H28" s="1"/>
  <c r="G19"/>
  <c r="F27"/>
  <c r="G15"/>
  <c r="F31" s="1"/>
  <c r="G12"/>
  <c r="F33" s="1"/>
  <c r="E32"/>
  <c r="H32" s="1"/>
  <c r="G6"/>
  <c r="G3"/>
  <c r="I3" i="22"/>
  <c r="J3"/>
  <c r="G27" i="17" l="1"/>
  <c r="G20"/>
  <c r="G29" s="1"/>
  <c r="E31"/>
  <c r="H31" s="1"/>
  <c r="G7"/>
  <c r="E29" s="1"/>
  <c r="E33"/>
  <c r="H33" s="1"/>
  <c r="G4"/>
  <c r="E27" s="1"/>
  <c r="H29" l="1"/>
  <c r="H27"/>
  <c r="B2" i="12" l="1"/>
  <c r="B3" l="1"/>
  <c r="B4" s="1"/>
  <c r="B5" s="1"/>
  <c r="A2" i="20"/>
  <c r="A3" s="1"/>
  <c r="B6" i="12" l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A4" i="20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comments1.xml><?xml version="1.0" encoding="utf-8"?>
<comments xmlns="http://schemas.openxmlformats.org/spreadsheetml/2006/main">
  <authors>
    <author>Simon Klaver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Simon Klaver:</t>
        </r>
        <r>
          <rPr>
            <sz val="8"/>
            <color indexed="81"/>
            <rFont val="Tahoma"/>
            <family val="2"/>
          </rPr>
          <t xml:space="preserve">
Sorteren met Ctrl+s</t>
        </r>
      </text>
    </comment>
  </commentList>
</comments>
</file>

<file path=xl/comments2.xml><?xml version="1.0" encoding="utf-8"?>
<comments xmlns="http://schemas.openxmlformats.org/spreadsheetml/2006/main">
  <authors>
    <author>Simon Klaver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Simon Klaver:</t>
        </r>
        <r>
          <rPr>
            <sz val="8"/>
            <color indexed="81"/>
            <rFont val="Tahoma"/>
            <family val="2"/>
          </rPr>
          <t xml:space="preserve">
Sorteren met Ctrl+f</t>
        </r>
      </text>
    </comment>
  </commentList>
</comments>
</file>

<file path=xl/sharedStrings.xml><?xml version="1.0" encoding="utf-8"?>
<sst xmlns="http://schemas.openxmlformats.org/spreadsheetml/2006/main" count="179" uniqueCount="78">
  <si>
    <t>Naam</t>
  </si>
  <si>
    <t>Hcp</t>
  </si>
  <si>
    <t>Game 1</t>
  </si>
  <si>
    <t>Game 2</t>
  </si>
  <si>
    <t>Game 3</t>
  </si>
  <si>
    <t>Game 4</t>
  </si>
  <si>
    <t>Totaal</t>
  </si>
  <si>
    <t>Team Totaal</t>
  </si>
  <si>
    <t>Baan</t>
  </si>
  <si>
    <t>Punten</t>
  </si>
  <si>
    <t>Team</t>
  </si>
  <si>
    <t>Punten Game 1</t>
  </si>
  <si>
    <t>Totaal Punten</t>
  </si>
  <si>
    <t>Punten Game 2</t>
  </si>
  <si>
    <t>Punten Game 3</t>
  </si>
  <si>
    <t>Game 1 + Hcp</t>
  </si>
  <si>
    <t>Totaal + Hcp</t>
  </si>
  <si>
    <t>Game 2 + Hcp</t>
  </si>
  <si>
    <t>Game 3 + Hcp</t>
  </si>
  <si>
    <t>Game 4 + Hcp</t>
  </si>
  <si>
    <t>Hc.</t>
  </si>
  <si>
    <t>Tot. Hc.</t>
  </si>
  <si>
    <t>Totaal met Hc.</t>
  </si>
  <si>
    <t>Team
Totaal</t>
  </si>
  <si>
    <t>B</t>
  </si>
  <si>
    <t>Gem</t>
  </si>
  <si>
    <t>Hoogste
game</t>
  </si>
  <si>
    <t>Hoogste game</t>
  </si>
  <si>
    <t>Team
Scratch</t>
  </si>
  <si>
    <t>Elly Sas</t>
  </si>
  <si>
    <t>Arnold Veendorp</t>
  </si>
  <si>
    <t>René de Rond</t>
  </si>
  <si>
    <t>Jacintha Schroor</t>
  </si>
  <si>
    <t>Bianca Veendorp</t>
  </si>
  <si>
    <t>Finy Wetzelaer</t>
  </si>
  <si>
    <t>Allie van Breugel</t>
  </si>
  <si>
    <t>Mieke Reyneveld</t>
  </si>
  <si>
    <t>Simon Klaver</t>
  </si>
  <si>
    <t>Chantal de Olde</t>
  </si>
  <si>
    <t>Christiaan Veendorp</t>
  </si>
  <si>
    <t>Dirk Schut</t>
  </si>
  <si>
    <t>Gerd-Jan Visser</t>
  </si>
  <si>
    <t>Melanie Schut</t>
  </si>
  <si>
    <t>Tessa Visser</t>
  </si>
  <si>
    <t>Erwin Vos</t>
  </si>
  <si>
    <t>Edwin vd Velde</t>
  </si>
  <si>
    <t>Klaas Olivier</t>
  </si>
  <si>
    <t>Miranda Reyneveld</t>
  </si>
  <si>
    <t>Louw de Kievit</t>
  </si>
  <si>
    <t>Dave van Wezep</t>
  </si>
  <si>
    <t>Henk van Wezep</t>
  </si>
  <si>
    <t>Chris van Prattenburg</t>
  </si>
  <si>
    <t>Elmer van Luijk</t>
  </si>
  <si>
    <t>Robin van Prattenburg</t>
  </si>
  <si>
    <t>Mannee van Luijk</t>
  </si>
  <si>
    <t>Thijs Borgijink</t>
  </si>
  <si>
    <t>Karen Ballast</t>
  </si>
  <si>
    <t>Sjoerd Huizinga</t>
  </si>
  <si>
    <t>Rick de Wit</t>
  </si>
  <si>
    <t>Belinda van Eerde</t>
  </si>
  <si>
    <t>Karin Jol</t>
  </si>
  <si>
    <t>Rick Bouma</t>
  </si>
  <si>
    <t>Mike van Wezep</t>
  </si>
  <si>
    <t>Marum 1</t>
  </si>
  <si>
    <t>Marum 2</t>
  </si>
  <si>
    <t>Marum3</t>
  </si>
  <si>
    <t>Marum 4</t>
  </si>
  <si>
    <t>Dennis Veen</t>
  </si>
  <si>
    <t>Frank Veen</t>
  </si>
  <si>
    <t>Lodewijk Vogelzang</t>
  </si>
  <si>
    <t>Jan Zandvliet</t>
  </si>
  <si>
    <t>Diana Nauta</t>
  </si>
  <si>
    <t>Gerard Nauta</t>
  </si>
  <si>
    <t>Marcel Reinders</t>
  </si>
  <si>
    <t>Reinder Reinders</t>
  </si>
  <si>
    <t>Chantal en Christiaan</t>
  </si>
  <si>
    <t>Dirk en Gerd-Jan</t>
  </si>
  <si>
    <t>Rick en Mike</t>
  </si>
</sst>
</file>

<file path=xl/styles.xml><?xml version="1.0" encoding="utf-8"?>
<styleSheet xmlns="http://schemas.openxmlformats.org/spreadsheetml/2006/main">
  <fonts count="26">
    <font>
      <sz val="11"/>
      <name val="Frugal Sans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ugal Sans"/>
    </font>
    <font>
      <sz val="11"/>
      <name val="Frugal Sans"/>
    </font>
    <font>
      <b/>
      <sz val="11"/>
      <name val="Frugal Sans"/>
    </font>
    <font>
      <sz val="11"/>
      <name val="Frugal Sans"/>
    </font>
    <font>
      <b/>
      <sz val="8"/>
      <name val="Frugal Sans"/>
    </font>
    <font>
      <sz val="12"/>
      <name val="Frugal Sans"/>
    </font>
    <font>
      <sz val="11"/>
      <name val="Frugal Sans"/>
    </font>
    <font>
      <sz val="11"/>
      <color indexed="9"/>
      <name val="Frugal Sans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Frugal Sans"/>
    </font>
    <font>
      <b/>
      <sz val="14"/>
      <name val="Frugal Sans"/>
    </font>
    <font>
      <i/>
      <sz val="11"/>
      <color indexed="12"/>
      <name val="Frugal Sans"/>
    </font>
    <font>
      <b/>
      <sz val="11"/>
      <name val="Arial"/>
      <family val="2"/>
    </font>
    <font>
      <sz val="11"/>
      <name val="Arial"/>
      <family val="2"/>
    </font>
    <font>
      <i/>
      <sz val="8"/>
      <name val="Frugal Sans"/>
    </font>
    <font>
      <sz val="11"/>
      <color theme="1"/>
      <name val="Calibri"/>
      <family val="2"/>
      <scheme val="minor"/>
    </font>
    <font>
      <u/>
      <sz val="18"/>
      <color rgb="FFFF00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2" fillId="0" borderId="0"/>
    <xf numFmtId="0" fontId="22" fillId="0" borderId="0"/>
    <xf numFmtId="0" fontId="22" fillId="0" borderId="0"/>
    <xf numFmtId="0" fontId="24" fillId="0" borderId="0"/>
    <xf numFmtId="0" fontId="25" fillId="0" borderId="0"/>
    <xf numFmtId="0" fontId="1" fillId="0" borderId="0"/>
  </cellStyleXfs>
  <cellXfs count="240">
    <xf numFmtId="0" fontId="0" fillId="0" borderId="0" xfId="0"/>
    <xf numFmtId="0" fontId="7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4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Protection="1"/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0" fontId="4" fillId="0" borderId="3" xfId="0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indent="1"/>
    </xf>
    <xf numFmtId="0" fontId="6" fillId="0" borderId="3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1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/>
    <xf numFmtId="0" fontId="4" fillId="0" borderId="4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quotePrefix="1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" fontId="3" fillId="0" borderId="3" xfId="0" applyNumberFormat="1" applyFont="1" applyBorder="1" applyAlignment="1" applyProtection="1">
      <alignment vertical="center"/>
    </xf>
    <xf numFmtId="1" fontId="4" fillId="0" borderId="3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</xf>
    <xf numFmtId="1" fontId="4" fillId="0" borderId="2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/>
    <xf numFmtId="0" fontId="19" fillId="0" borderId="9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/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1" fontId="0" fillId="0" borderId="3" xfId="0" applyNumberFormat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15" xfId="0" applyFont="1" applyBorder="1"/>
    <xf numFmtId="0" fontId="20" fillId="0" borderId="0" xfId="0" applyFont="1" applyAlignment="1">
      <alignment horizontal="center"/>
    </xf>
    <xf numFmtId="1" fontId="18" fillId="0" borderId="8" xfId="0" applyNumberFormat="1" applyFont="1" applyFill="1" applyBorder="1" applyAlignment="1" applyProtection="1">
      <alignment horizontal="center" vertical="center"/>
    </xf>
    <xf numFmtId="1" fontId="18" fillId="0" borderId="16" xfId="0" applyNumberFormat="1" applyFont="1" applyFill="1" applyBorder="1" applyAlignment="1" applyProtection="1">
      <alignment horizontal="center" vertical="center"/>
    </xf>
    <xf numFmtId="1" fontId="18" fillId="0" borderId="8" xfId="0" applyNumberFormat="1" applyFont="1" applyFill="1" applyBorder="1" applyAlignment="1" applyProtection="1">
      <alignment horizontal="center" vertical="center" wrapText="1"/>
    </xf>
    <xf numFmtId="1" fontId="18" fillId="0" borderId="16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7" xfId="0" applyFont="1" applyBorder="1"/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19" fillId="0" borderId="9" xfId="0" applyFont="1" applyBorder="1" applyAlignment="1" applyProtection="1">
      <alignment horizontal="left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8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Fill="1" applyProtection="1">
      <protection locked="0"/>
    </xf>
    <xf numFmtId="0" fontId="20" fillId="0" borderId="0" xfId="0" applyFont="1" applyAlignment="1" applyProtection="1">
      <protection locked="0"/>
    </xf>
    <xf numFmtId="0" fontId="19" fillId="0" borderId="6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0" xfId="0" applyFont="1" applyProtection="1"/>
    <xf numFmtId="0" fontId="19" fillId="0" borderId="6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0" xfId="0" applyFont="1" applyFill="1" applyProtection="1"/>
    <xf numFmtId="0" fontId="20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Protection="1">
      <protection locked="0"/>
    </xf>
    <xf numFmtId="1" fontId="18" fillId="0" borderId="8" xfId="0" applyNumberFormat="1" applyFont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27" xfId="0" applyFont="1" applyFill="1" applyBorder="1" applyAlignment="1" applyProtection="1">
      <alignment horizontal="center" vertical="center" wrapText="1"/>
    </xf>
    <xf numFmtId="0" fontId="20" fillId="0" borderId="28" xfId="0" applyFont="1" applyBorder="1" applyAlignment="1" applyProtection="1">
      <alignment vertical="center"/>
      <protection locked="0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8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</cellXfs>
  <cellStyles count="7">
    <cellStyle name="Normal_Paas Toernooi Scores" xfId="1"/>
    <cellStyle name="Standaard" xfId="0" builtinId="0"/>
    <cellStyle name="Standaard 2" xfId="2"/>
    <cellStyle name="Standaard 2 2" xfId="6"/>
    <cellStyle name="Standaard 3" xfId="3"/>
    <cellStyle name="Standaard 3 2" xfId="5"/>
    <cellStyle name="Standaard 4" xfId="4"/>
  </cellStyles>
  <dxfs count="27">
    <dxf>
      <font>
        <color theme="0"/>
      </font>
    </dxf>
    <dxf>
      <font>
        <condense val="0"/>
        <extend val="0"/>
        <color indexed="9"/>
      </font>
    </dxf>
    <dxf>
      <font>
        <b/>
        <i val="0"/>
        <strike val="0"/>
        <u/>
        <color rgb="FFFF0000"/>
        <name val="Cambria"/>
        <scheme val="none"/>
      </font>
      <fill>
        <patternFill>
          <bgColor rgb="FF00B0F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strike val="0"/>
        <u/>
        <color rgb="FFFF0000"/>
        <name val="Cambria"/>
        <scheme val="none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strike val="0"/>
        <u/>
        <color rgb="FFFF0000"/>
        <name val="Cambria"/>
        <scheme val="none"/>
      </font>
    </dxf>
    <dxf>
      <font>
        <condense val="0"/>
        <extend val="0"/>
        <color indexed="9"/>
      </font>
    </dxf>
    <dxf>
      <font>
        <b/>
        <i val="0"/>
        <strike val="0"/>
        <u/>
        <color rgb="FFFF0000"/>
        <name val="Cambria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K227"/>
  <sheetViews>
    <sheetView workbookViewId="0">
      <pane ySplit="1" topLeftCell="A44" activePane="bottomLeft" state="frozen"/>
      <selection pane="bottomLeft" activeCell="C59" sqref="C59"/>
    </sheetView>
  </sheetViews>
  <sheetFormatPr defaultColWidth="10.25" defaultRowHeight="14.25"/>
  <cols>
    <col min="1" max="1" width="3.625" style="134" customWidth="1"/>
    <col min="2" max="2" width="21.625" style="134" customWidth="1"/>
    <col min="3" max="3" width="3.875" style="151" customWidth="1"/>
    <col min="4" max="4" width="3.875" style="159" customWidth="1"/>
    <col min="5" max="7" width="7.125" style="134" customWidth="1"/>
    <col min="8" max="8" width="7.125" style="154" customWidth="1"/>
    <col min="9" max="10" width="7.125" style="166" customWidth="1"/>
    <col min="11" max="11" width="9.375" style="166" customWidth="1"/>
    <col min="12" max="16384" width="10.25" style="134"/>
  </cols>
  <sheetData>
    <row r="1" spans="1:11" ht="30">
      <c r="A1" s="129"/>
      <c r="B1" s="130" t="s">
        <v>0</v>
      </c>
      <c r="C1" s="131"/>
      <c r="D1" s="156" t="s">
        <v>1</v>
      </c>
      <c r="E1" s="132" t="s">
        <v>2</v>
      </c>
      <c r="F1" s="132" t="s">
        <v>3</v>
      </c>
      <c r="G1" s="132" t="s">
        <v>4</v>
      </c>
      <c r="H1" s="133" t="s">
        <v>5</v>
      </c>
      <c r="I1" s="160" t="s">
        <v>6</v>
      </c>
      <c r="J1" s="161" t="s">
        <v>16</v>
      </c>
      <c r="K1" s="161" t="s">
        <v>7</v>
      </c>
    </row>
    <row r="2" spans="1:11" ht="18" customHeight="1">
      <c r="A2" s="221"/>
      <c r="B2" s="135"/>
      <c r="C2" s="136"/>
      <c r="D2" s="157"/>
      <c r="E2" s="136"/>
      <c r="F2" s="136"/>
      <c r="G2" s="136"/>
      <c r="H2" s="137"/>
      <c r="I2" s="162"/>
      <c r="J2" s="163"/>
      <c r="K2" s="167"/>
    </row>
    <row r="3" spans="1:11" ht="18.2" customHeight="1">
      <c r="A3" s="222"/>
      <c r="B3" s="138" t="s">
        <v>30</v>
      </c>
      <c r="C3" s="139">
        <v>0</v>
      </c>
      <c r="D3" s="158">
        <f>C3*4</f>
        <v>0</v>
      </c>
      <c r="E3" s="141">
        <v>179</v>
      </c>
      <c r="F3" s="141">
        <v>189</v>
      </c>
      <c r="G3" s="141">
        <v>152</v>
      </c>
      <c r="H3" s="142">
        <v>246</v>
      </c>
      <c r="I3" s="164">
        <f>SUM(E3:H3)</f>
        <v>766</v>
      </c>
      <c r="J3" s="164">
        <f>IF(I3&gt;0,I3+(COUNT(E3:H3)*C3),0)</f>
        <v>766</v>
      </c>
      <c r="K3" s="219">
        <f>SUM(J3,J4)</f>
        <v>1533</v>
      </c>
    </row>
    <row r="4" spans="1:11" ht="18.2" customHeight="1">
      <c r="A4" s="223"/>
      <c r="B4" s="143" t="s">
        <v>29</v>
      </c>
      <c r="C4" s="144">
        <v>52</v>
      </c>
      <c r="D4" s="158">
        <f>C4*4</f>
        <v>208</v>
      </c>
      <c r="E4" s="140">
        <v>122</v>
      </c>
      <c r="F4" s="140">
        <v>152</v>
      </c>
      <c r="G4" s="140">
        <v>134</v>
      </c>
      <c r="H4" s="145">
        <v>151</v>
      </c>
      <c r="I4" s="165">
        <f>SUM(E4:H4)</f>
        <v>559</v>
      </c>
      <c r="J4" s="164">
        <f>IF(I4&gt;0,I4+(COUNT(E4:H4)*C4),0)</f>
        <v>767</v>
      </c>
      <c r="K4" s="220"/>
    </row>
    <row r="5" spans="1:11" ht="18" customHeight="1">
      <c r="A5" s="221"/>
      <c r="B5" s="135"/>
      <c r="C5" s="136"/>
      <c r="D5" s="157"/>
      <c r="E5" s="136"/>
      <c r="F5" s="136"/>
      <c r="G5" s="136"/>
      <c r="H5" s="137"/>
      <c r="I5" s="162"/>
      <c r="J5" s="163"/>
      <c r="K5" s="167"/>
    </row>
    <row r="6" spans="1:11" ht="18.2" customHeight="1">
      <c r="A6" s="222"/>
      <c r="B6" s="138"/>
      <c r="C6" s="139"/>
      <c r="D6" s="158">
        <f t="shared" ref="D6:D7" si="0">C6*4</f>
        <v>0</v>
      </c>
      <c r="E6" s="141"/>
      <c r="F6" s="141"/>
      <c r="G6" s="141"/>
      <c r="H6" s="142"/>
      <c r="I6" s="164">
        <f t="shared" ref="I6:I7" si="1">SUM(E6:H6)</f>
        <v>0</v>
      </c>
      <c r="J6" s="164">
        <f t="shared" ref="J6:J7" si="2">IF(I6&gt;0,I6+(COUNT(E6:H6)*C6),0)</f>
        <v>0</v>
      </c>
      <c r="K6" s="219">
        <f t="shared" ref="K6" si="3">SUM(J6,J7)</f>
        <v>0</v>
      </c>
    </row>
    <row r="7" spans="1:11" ht="18.2" customHeight="1">
      <c r="A7" s="223"/>
      <c r="B7" s="143"/>
      <c r="C7" s="144"/>
      <c r="D7" s="158">
        <f t="shared" si="0"/>
        <v>0</v>
      </c>
      <c r="E7" s="140"/>
      <c r="F7" s="140"/>
      <c r="G7" s="140"/>
      <c r="H7" s="145"/>
      <c r="I7" s="165">
        <f t="shared" si="1"/>
        <v>0</v>
      </c>
      <c r="J7" s="164">
        <f t="shared" si="2"/>
        <v>0</v>
      </c>
      <c r="K7" s="220"/>
    </row>
    <row r="8" spans="1:11" ht="18" customHeight="1">
      <c r="A8" s="221"/>
      <c r="B8" s="135"/>
      <c r="C8" s="136"/>
      <c r="D8" s="157"/>
      <c r="E8" s="136"/>
      <c r="F8" s="136"/>
      <c r="G8" s="136"/>
      <c r="H8" s="137"/>
      <c r="I8" s="162"/>
      <c r="J8" s="163"/>
      <c r="K8" s="167"/>
    </row>
    <row r="9" spans="1:11" ht="18.2" customHeight="1">
      <c r="A9" s="222"/>
      <c r="B9" s="138"/>
      <c r="C9" s="139"/>
      <c r="D9" s="158">
        <f t="shared" ref="D9:D10" si="4">C9*4</f>
        <v>0</v>
      </c>
      <c r="E9" s="141"/>
      <c r="F9" s="141"/>
      <c r="G9" s="141"/>
      <c r="H9" s="142"/>
      <c r="I9" s="164">
        <f t="shared" ref="I9:I10" si="5">SUM(E9:H9)</f>
        <v>0</v>
      </c>
      <c r="J9" s="164">
        <f t="shared" ref="J9:J10" si="6">IF(I9&gt;0,I9+(COUNT(E9:H9)*C9),0)</f>
        <v>0</v>
      </c>
      <c r="K9" s="219">
        <f t="shared" ref="K9" si="7">SUM(J9,J10)</f>
        <v>0</v>
      </c>
    </row>
    <row r="10" spans="1:11" ht="18.2" customHeight="1">
      <c r="A10" s="223"/>
      <c r="B10" s="143"/>
      <c r="C10" s="144"/>
      <c r="D10" s="158">
        <f t="shared" si="4"/>
        <v>0</v>
      </c>
      <c r="E10" s="140"/>
      <c r="F10" s="140"/>
      <c r="G10" s="140"/>
      <c r="H10" s="145"/>
      <c r="I10" s="165">
        <f t="shared" si="5"/>
        <v>0</v>
      </c>
      <c r="J10" s="164">
        <f t="shared" si="6"/>
        <v>0</v>
      </c>
      <c r="K10" s="220"/>
    </row>
    <row r="11" spans="1:11" ht="18" customHeight="1">
      <c r="A11" s="224"/>
      <c r="B11" s="135"/>
      <c r="C11" s="136"/>
      <c r="D11" s="157"/>
      <c r="E11" s="136"/>
      <c r="F11" s="136"/>
      <c r="G11" s="136"/>
      <c r="H11" s="137"/>
      <c r="I11" s="162"/>
      <c r="J11" s="163"/>
      <c r="K11" s="167"/>
    </row>
    <row r="12" spans="1:11" ht="18.2" customHeight="1">
      <c r="A12" s="222"/>
      <c r="B12" s="138"/>
      <c r="C12" s="139"/>
      <c r="D12" s="158">
        <f t="shared" ref="D12:D13" si="8">C12*4</f>
        <v>0</v>
      </c>
      <c r="E12" s="141"/>
      <c r="F12" s="141"/>
      <c r="G12" s="141"/>
      <c r="H12" s="142"/>
      <c r="I12" s="164">
        <f t="shared" ref="I12:I13" si="9">SUM(E12:H12)</f>
        <v>0</v>
      </c>
      <c r="J12" s="164">
        <f t="shared" ref="J12:J13" si="10">IF(I12&gt;0,I12+(COUNT(E12:H12)*C12),0)</f>
        <v>0</v>
      </c>
      <c r="K12" s="219">
        <f t="shared" ref="K12" si="11">SUM(J12,J13)</f>
        <v>0</v>
      </c>
    </row>
    <row r="13" spans="1:11" ht="18.2" customHeight="1">
      <c r="A13" s="223"/>
      <c r="B13" s="143"/>
      <c r="C13" s="144"/>
      <c r="D13" s="158">
        <f t="shared" si="8"/>
        <v>0</v>
      </c>
      <c r="E13" s="140"/>
      <c r="F13" s="140"/>
      <c r="G13" s="140"/>
      <c r="H13" s="145"/>
      <c r="I13" s="165">
        <f t="shared" si="9"/>
        <v>0</v>
      </c>
      <c r="J13" s="164">
        <f t="shared" si="10"/>
        <v>0</v>
      </c>
      <c r="K13" s="220"/>
    </row>
    <row r="14" spans="1:11" ht="18" customHeight="1">
      <c r="A14" s="221"/>
      <c r="B14" s="135"/>
      <c r="C14" s="136"/>
      <c r="D14" s="157"/>
      <c r="E14" s="136"/>
      <c r="F14" s="136"/>
      <c r="G14" s="136"/>
      <c r="H14" s="137"/>
      <c r="I14" s="162"/>
      <c r="J14" s="163"/>
      <c r="K14" s="167"/>
    </row>
    <row r="15" spans="1:11" ht="18.2" customHeight="1">
      <c r="A15" s="222"/>
      <c r="B15" s="138" t="s">
        <v>32</v>
      </c>
      <c r="C15" s="139">
        <v>32</v>
      </c>
      <c r="D15" s="158">
        <f t="shared" ref="D15:D16" si="12">C15*4</f>
        <v>128</v>
      </c>
      <c r="E15" s="141">
        <v>160</v>
      </c>
      <c r="F15" s="141">
        <v>157</v>
      </c>
      <c r="G15" s="141">
        <v>157</v>
      </c>
      <c r="H15" s="142">
        <v>167</v>
      </c>
      <c r="I15" s="164">
        <f t="shared" ref="I15:I16" si="13">SUM(E15:H15)</f>
        <v>641</v>
      </c>
      <c r="J15" s="164">
        <f t="shared" ref="J15:J16" si="14">IF(I15&gt;0,I15+(COUNT(E15:H15)*C15),0)</f>
        <v>769</v>
      </c>
      <c r="K15" s="219">
        <f t="shared" ref="K15" si="15">SUM(J15,J16)</f>
        <v>1503</v>
      </c>
    </row>
    <row r="16" spans="1:11" ht="18.2" customHeight="1">
      <c r="A16" s="223"/>
      <c r="B16" s="143" t="s">
        <v>33</v>
      </c>
      <c r="C16" s="144">
        <v>16</v>
      </c>
      <c r="D16" s="158">
        <f t="shared" si="12"/>
        <v>64</v>
      </c>
      <c r="E16" s="140">
        <v>132</v>
      </c>
      <c r="F16" s="140">
        <v>165</v>
      </c>
      <c r="G16" s="140">
        <v>193</v>
      </c>
      <c r="H16" s="145">
        <v>180</v>
      </c>
      <c r="I16" s="165">
        <f t="shared" si="13"/>
        <v>670</v>
      </c>
      <c r="J16" s="164">
        <f t="shared" si="14"/>
        <v>734</v>
      </c>
      <c r="K16" s="220"/>
    </row>
    <row r="17" spans="1:11" ht="18" customHeight="1">
      <c r="A17" s="221"/>
      <c r="B17" s="135"/>
      <c r="C17" s="136"/>
      <c r="D17" s="157"/>
      <c r="E17" s="136"/>
      <c r="F17" s="136"/>
      <c r="G17" s="136"/>
      <c r="H17" s="137"/>
      <c r="I17" s="162"/>
      <c r="J17" s="163"/>
      <c r="K17" s="167"/>
    </row>
    <row r="18" spans="1:11" ht="18.2" customHeight="1">
      <c r="A18" s="222"/>
      <c r="B18" s="138" t="s">
        <v>34</v>
      </c>
      <c r="C18" s="139">
        <v>60</v>
      </c>
      <c r="D18" s="158">
        <f t="shared" ref="D18:D19" si="16">C18*4</f>
        <v>240</v>
      </c>
      <c r="E18" s="141">
        <v>157</v>
      </c>
      <c r="F18" s="141">
        <v>159</v>
      </c>
      <c r="G18" s="141">
        <v>113</v>
      </c>
      <c r="H18" s="142">
        <v>120</v>
      </c>
      <c r="I18" s="164">
        <f t="shared" ref="I18:I19" si="17">SUM(E18:H18)</f>
        <v>549</v>
      </c>
      <c r="J18" s="164">
        <f t="shared" ref="J18:J19" si="18">IF(I18&gt;0,I18+(COUNT(E18:H18)*C18),0)</f>
        <v>789</v>
      </c>
      <c r="K18" s="219">
        <f t="shared" ref="K18" si="19">SUM(J18,J19)</f>
        <v>1499</v>
      </c>
    </row>
    <row r="19" spans="1:11" ht="18.2" customHeight="1">
      <c r="A19" s="223"/>
      <c r="B19" s="143" t="s">
        <v>35</v>
      </c>
      <c r="C19" s="144">
        <v>43</v>
      </c>
      <c r="D19" s="158">
        <f t="shared" si="16"/>
        <v>172</v>
      </c>
      <c r="E19" s="140">
        <v>133</v>
      </c>
      <c r="F19" s="140">
        <v>125</v>
      </c>
      <c r="G19" s="140">
        <v>146</v>
      </c>
      <c r="H19" s="145">
        <v>134</v>
      </c>
      <c r="I19" s="165">
        <f t="shared" si="17"/>
        <v>538</v>
      </c>
      <c r="J19" s="164">
        <f t="shared" si="18"/>
        <v>710</v>
      </c>
      <c r="K19" s="220"/>
    </row>
    <row r="20" spans="1:11" ht="18" customHeight="1">
      <c r="A20" s="221"/>
      <c r="B20" s="135"/>
      <c r="C20" s="136"/>
      <c r="D20" s="157"/>
      <c r="E20" s="136"/>
      <c r="F20" s="136"/>
      <c r="G20" s="136"/>
      <c r="H20" s="137"/>
      <c r="I20" s="162"/>
      <c r="J20" s="163"/>
      <c r="K20" s="167"/>
    </row>
    <row r="21" spans="1:11" ht="18.2" customHeight="1">
      <c r="A21" s="222"/>
      <c r="B21" s="138" t="s">
        <v>36</v>
      </c>
      <c r="C21" s="139">
        <v>28</v>
      </c>
      <c r="D21" s="158">
        <f t="shared" ref="D21:D22" si="20">C21*4</f>
        <v>112</v>
      </c>
      <c r="E21" s="141">
        <v>153</v>
      </c>
      <c r="F21" s="141">
        <v>144</v>
      </c>
      <c r="G21" s="141">
        <v>149</v>
      </c>
      <c r="H21" s="142">
        <v>139</v>
      </c>
      <c r="I21" s="164">
        <f t="shared" ref="I21:I22" si="21">SUM(E21:H21)</f>
        <v>585</v>
      </c>
      <c r="J21" s="164">
        <f t="shared" ref="J21:J22" si="22">IF(I21&gt;0,I21+(COUNT(E21:H21)*C21),0)</f>
        <v>697</v>
      </c>
      <c r="K21" s="219">
        <f t="shared" ref="K21" si="23">SUM(J21,J22)</f>
        <v>1462</v>
      </c>
    </row>
    <row r="22" spans="1:11" ht="18.2" customHeight="1">
      <c r="A22" s="223"/>
      <c r="B22" s="143" t="s">
        <v>37</v>
      </c>
      <c r="C22" s="144">
        <v>0</v>
      </c>
      <c r="D22" s="158">
        <f t="shared" si="20"/>
        <v>0</v>
      </c>
      <c r="E22" s="140">
        <v>181</v>
      </c>
      <c r="F22" s="140">
        <v>207</v>
      </c>
      <c r="G22" s="140">
        <v>182</v>
      </c>
      <c r="H22" s="145">
        <v>195</v>
      </c>
      <c r="I22" s="165">
        <f t="shared" si="21"/>
        <v>765</v>
      </c>
      <c r="J22" s="164">
        <f t="shared" si="22"/>
        <v>765</v>
      </c>
      <c r="K22" s="220"/>
    </row>
    <row r="23" spans="1:11" ht="18" customHeight="1">
      <c r="A23" s="221"/>
      <c r="B23" s="135" t="s">
        <v>75</v>
      </c>
      <c r="C23" s="136"/>
      <c r="D23" s="157"/>
      <c r="E23" s="136"/>
      <c r="F23" s="136"/>
      <c r="G23" s="136"/>
      <c r="H23" s="137"/>
      <c r="I23" s="162"/>
      <c r="J23" s="163"/>
      <c r="K23" s="167"/>
    </row>
    <row r="24" spans="1:11" ht="18.2" customHeight="1">
      <c r="A24" s="222"/>
      <c r="B24" s="138" t="s">
        <v>38</v>
      </c>
      <c r="C24" s="139">
        <v>75</v>
      </c>
      <c r="D24" s="158">
        <f t="shared" ref="D24:D25" si="24">C24*4</f>
        <v>300</v>
      </c>
      <c r="E24" s="141">
        <v>151</v>
      </c>
      <c r="F24" s="141">
        <v>135</v>
      </c>
      <c r="G24" s="141">
        <v>114</v>
      </c>
      <c r="H24" s="142">
        <v>104</v>
      </c>
      <c r="I24" s="164">
        <f t="shared" ref="I24:I25" si="25">SUM(E24:H24)</f>
        <v>504</v>
      </c>
      <c r="J24" s="164">
        <f t="shared" ref="J24:J25" si="26">IF(I24&gt;0,I24+(COUNT(E24:H24)*C24),0)</f>
        <v>804</v>
      </c>
      <c r="K24" s="219">
        <f t="shared" ref="K24" si="27">SUM(J24,J25)</f>
        <v>1683</v>
      </c>
    </row>
    <row r="25" spans="1:11" ht="18.2" customHeight="1">
      <c r="A25" s="223"/>
      <c r="B25" s="143" t="s">
        <v>39</v>
      </c>
      <c r="C25" s="144">
        <v>0</v>
      </c>
      <c r="D25" s="158">
        <f t="shared" si="24"/>
        <v>0</v>
      </c>
      <c r="E25" s="140">
        <v>236</v>
      </c>
      <c r="F25" s="140">
        <v>216</v>
      </c>
      <c r="G25" s="140">
        <v>223</v>
      </c>
      <c r="H25" s="145">
        <v>204</v>
      </c>
      <c r="I25" s="165">
        <f t="shared" si="25"/>
        <v>879</v>
      </c>
      <c r="J25" s="164">
        <f t="shared" si="26"/>
        <v>879</v>
      </c>
      <c r="K25" s="220"/>
    </row>
    <row r="26" spans="1:11" ht="18" customHeight="1">
      <c r="A26" s="146"/>
      <c r="B26" s="135" t="s">
        <v>76</v>
      </c>
      <c r="C26" s="136"/>
      <c r="D26" s="157"/>
      <c r="E26" s="136"/>
      <c r="F26" s="136"/>
      <c r="G26" s="136"/>
      <c r="H26" s="137"/>
      <c r="I26" s="162"/>
      <c r="J26" s="163"/>
      <c r="K26" s="167"/>
    </row>
    <row r="27" spans="1:11" ht="18.2" customHeight="1">
      <c r="A27" s="147"/>
      <c r="B27" s="138" t="s">
        <v>40</v>
      </c>
      <c r="C27" s="139">
        <v>25</v>
      </c>
      <c r="D27" s="158">
        <f t="shared" ref="D27:D28" si="28">C27*4</f>
        <v>100</v>
      </c>
      <c r="E27" s="141">
        <v>186</v>
      </c>
      <c r="F27" s="141">
        <v>138</v>
      </c>
      <c r="G27" s="141">
        <v>177</v>
      </c>
      <c r="H27" s="142">
        <v>228</v>
      </c>
      <c r="I27" s="164">
        <f t="shared" ref="I27:I28" si="29">SUM(E27:H27)</f>
        <v>729</v>
      </c>
      <c r="J27" s="164">
        <f t="shared" ref="J27:J28" si="30">IF(I27&gt;0,I27+(COUNT(E27:H27)*C27),0)</f>
        <v>829</v>
      </c>
      <c r="K27" s="219">
        <f t="shared" ref="K27" si="31">SUM(J27,J28)</f>
        <v>1656</v>
      </c>
    </row>
    <row r="28" spans="1:11" ht="18.2" customHeight="1">
      <c r="A28" s="148"/>
      <c r="B28" s="143" t="s">
        <v>41</v>
      </c>
      <c r="C28" s="144">
        <v>5</v>
      </c>
      <c r="D28" s="158">
        <f t="shared" si="28"/>
        <v>20</v>
      </c>
      <c r="E28" s="140">
        <v>233</v>
      </c>
      <c r="F28" s="140">
        <v>185</v>
      </c>
      <c r="G28" s="140">
        <v>173</v>
      </c>
      <c r="H28" s="145">
        <v>216</v>
      </c>
      <c r="I28" s="165">
        <f t="shared" si="29"/>
        <v>807</v>
      </c>
      <c r="J28" s="164">
        <f t="shared" si="30"/>
        <v>827</v>
      </c>
      <c r="K28" s="220"/>
    </row>
    <row r="29" spans="1:11" ht="18" customHeight="1">
      <c r="A29" s="146"/>
      <c r="B29" s="135"/>
      <c r="C29" s="136"/>
      <c r="D29" s="157"/>
      <c r="E29" s="136"/>
      <c r="F29" s="136"/>
      <c r="G29" s="136"/>
      <c r="H29" s="137"/>
      <c r="I29" s="162"/>
      <c r="J29" s="163"/>
      <c r="K29" s="167"/>
    </row>
    <row r="30" spans="1:11" ht="18.2" customHeight="1">
      <c r="A30" s="147"/>
      <c r="B30" s="138" t="s">
        <v>42</v>
      </c>
      <c r="C30" s="139">
        <v>65</v>
      </c>
      <c r="D30" s="158">
        <f t="shared" ref="D30:D31" si="32">C30*4</f>
        <v>260</v>
      </c>
      <c r="E30" s="141">
        <v>119</v>
      </c>
      <c r="F30" s="141">
        <v>131</v>
      </c>
      <c r="G30" s="141">
        <v>120</v>
      </c>
      <c r="H30" s="142">
        <v>152</v>
      </c>
      <c r="I30" s="164">
        <f t="shared" ref="I30:I31" si="33">SUM(E30:H30)</f>
        <v>522</v>
      </c>
      <c r="J30" s="164">
        <f t="shared" ref="J30:J31" si="34">IF(I30&gt;0,I30+(COUNT(E30:H30)*C30),0)</f>
        <v>782</v>
      </c>
      <c r="K30" s="219">
        <f t="shared" ref="K30" si="35">SUM(J30,J31)</f>
        <v>1547</v>
      </c>
    </row>
    <row r="31" spans="1:11" ht="18.2" customHeight="1">
      <c r="A31" s="148"/>
      <c r="B31" s="143" t="s">
        <v>43</v>
      </c>
      <c r="C31" s="144">
        <v>85</v>
      </c>
      <c r="D31" s="158">
        <f t="shared" si="32"/>
        <v>340</v>
      </c>
      <c r="E31" s="140">
        <v>92</v>
      </c>
      <c r="F31" s="140">
        <v>118</v>
      </c>
      <c r="G31" s="140">
        <v>109</v>
      </c>
      <c r="H31" s="145">
        <v>106</v>
      </c>
      <c r="I31" s="165">
        <f t="shared" si="33"/>
        <v>425</v>
      </c>
      <c r="J31" s="164">
        <f t="shared" si="34"/>
        <v>765</v>
      </c>
      <c r="K31" s="220"/>
    </row>
    <row r="32" spans="1:11" ht="18" customHeight="1">
      <c r="A32" s="146"/>
      <c r="B32" s="135"/>
      <c r="C32" s="136"/>
      <c r="D32" s="157"/>
      <c r="E32" s="136"/>
      <c r="F32" s="136"/>
      <c r="G32" s="136"/>
      <c r="H32" s="137"/>
      <c r="I32" s="162"/>
      <c r="J32" s="163"/>
      <c r="K32" s="167"/>
    </row>
    <row r="33" spans="1:11" ht="18.2" customHeight="1">
      <c r="A33" s="147"/>
      <c r="B33" s="138" t="s">
        <v>44</v>
      </c>
      <c r="C33" s="139">
        <v>43</v>
      </c>
      <c r="D33" s="158">
        <f t="shared" ref="D33:D34" si="36">C33*4</f>
        <v>172</v>
      </c>
      <c r="E33" s="141">
        <v>170</v>
      </c>
      <c r="F33" s="141">
        <v>154</v>
      </c>
      <c r="G33" s="141">
        <v>121</v>
      </c>
      <c r="H33" s="142">
        <v>191</v>
      </c>
      <c r="I33" s="164">
        <f t="shared" ref="I33:I34" si="37">SUM(E33:H33)</f>
        <v>636</v>
      </c>
      <c r="J33" s="164">
        <f t="shared" ref="J33:J34" si="38">IF(I33&gt;0,I33+(COUNT(E33:H33)*C33),0)</f>
        <v>808</v>
      </c>
      <c r="K33" s="219">
        <f t="shared" ref="K33" si="39">SUM(J33,J34)</f>
        <v>1517</v>
      </c>
    </row>
    <row r="34" spans="1:11" ht="18.2" customHeight="1">
      <c r="A34" s="148"/>
      <c r="B34" s="143" t="s">
        <v>45</v>
      </c>
      <c r="C34" s="144">
        <v>17</v>
      </c>
      <c r="D34" s="158">
        <f t="shared" si="36"/>
        <v>68</v>
      </c>
      <c r="E34" s="140">
        <v>160</v>
      </c>
      <c r="F34" s="140">
        <v>151</v>
      </c>
      <c r="G34" s="140">
        <v>164</v>
      </c>
      <c r="H34" s="145">
        <v>166</v>
      </c>
      <c r="I34" s="165">
        <f t="shared" si="37"/>
        <v>641</v>
      </c>
      <c r="J34" s="164">
        <f t="shared" si="38"/>
        <v>709</v>
      </c>
      <c r="K34" s="220"/>
    </row>
    <row r="35" spans="1:11" ht="18" customHeight="1">
      <c r="A35" s="146"/>
      <c r="B35" s="135"/>
      <c r="C35" s="136"/>
      <c r="D35" s="157"/>
      <c r="E35" s="136"/>
      <c r="F35" s="136"/>
      <c r="G35" s="136"/>
      <c r="H35" s="137"/>
      <c r="I35" s="162"/>
      <c r="J35" s="163"/>
      <c r="K35" s="167"/>
    </row>
    <row r="36" spans="1:11" ht="18.2" customHeight="1">
      <c r="A36" s="147"/>
      <c r="B36" s="138" t="s">
        <v>46</v>
      </c>
      <c r="C36" s="139">
        <v>39</v>
      </c>
      <c r="D36" s="158">
        <f t="shared" ref="D36:D37" si="40">C36*4</f>
        <v>156</v>
      </c>
      <c r="E36" s="141">
        <v>196</v>
      </c>
      <c r="F36" s="141">
        <v>147</v>
      </c>
      <c r="G36" s="141">
        <v>116</v>
      </c>
      <c r="H36" s="142">
        <v>172</v>
      </c>
      <c r="I36" s="164">
        <f t="shared" ref="I36:I37" si="41">SUM(E36:H36)</f>
        <v>631</v>
      </c>
      <c r="J36" s="164">
        <f t="shared" ref="J36:J37" si="42">IF(I36&gt;0,I36+(COUNT(E36:H36)*C36),0)</f>
        <v>787</v>
      </c>
      <c r="K36" s="219">
        <f t="shared" ref="K36" si="43">SUM(J36,J37)</f>
        <v>1537</v>
      </c>
    </row>
    <row r="37" spans="1:11" ht="18.2" customHeight="1">
      <c r="A37" s="148"/>
      <c r="B37" s="143" t="s">
        <v>31</v>
      </c>
      <c r="C37" s="144">
        <v>28</v>
      </c>
      <c r="D37" s="158">
        <f t="shared" si="40"/>
        <v>112</v>
      </c>
      <c r="E37" s="140">
        <v>174</v>
      </c>
      <c r="F37" s="140">
        <v>146</v>
      </c>
      <c r="G37" s="140">
        <v>144</v>
      </c>
      <c r="H37" s="145">
        <v>174</v>
      </c>
      <c r="I37" s="165">
        <f t="shared" si="41"/>
        <v>638</v>
      </c>
      <c r="J37" s="164">
        <f t="shared" si="42"/>
        <v>750</v>
      </c>
      <c r="K37" s="220"/>
    </row>
    <row r="38" spans="1:11" ht="18" customHeight="1">
      <c r="A38" s="146"/>
      <c r="B38" s="135"/>
      <c r="C38" s="136"/>
      <c r="D38" s="157"/>
      <c r="E38" s="136"/>
      <c r="F38" s="136"/>
      <c r="G38" s="136"/>
      <c r="H38" s="137"/>
      <c r="I38" s="162"/>
      <c r="J38" s="163"/>
      <c r="K38" s="167"/>
    </row>
    <row r="39" spans="1:11" ht="18.2" customHeight="1">
      <c r="A39" s="147"/>
      <c r="B39" s="138" t="s">
        <v>47</v>
      </c>
      <c r="C39" s="139">
        <v>28</v>
      </c>
      <c r="D39" s="158">
        <f t="shared" ref="D39:D40" si="44">C39*4</f>
        <v>112</v>
      </c>
      <c r="E39" s="141">
        <v>200</v>
      </c>
      <c r="F39" s="141">
        <v>151</v>
      </c>
      <c r="G39" s="141">
        <v>148</v>
      </c>
      <c r="H39" s="142">
        <v>147</v>
      </c>
      <c r="I39" s="164">
        <f t="shared" ref="I39:I40" si="45">SUM(E39:H39)</f>
        <v>646</v>
      </c>
      <c r="J39" s="164">
        <f t="shared" ref="J39:J40" si="46">IF(I39&gt;0,I39+(COUNT(E39:H39)*C39),0)</f>
        <v>758</v>
      </c>
      <c r="K39" s="219">
        <f t="shared" ref="K39" si="47">SUM(J39,J40)</f>
        <v>1496</v>
      </c>
    </row>
    <row r="40" spans="1:11" ht="18.2" customHeight="1">
      <c r="A40" s="148"/>
      <c r="B40" s="143" t="s">
        <v>48</v>
      </c>
      <c r="C40" s="144">
        <v>26</v>
      </c>
      <c r="D40" s="158">
        <f t="shared" si="44"/>
        <v>104</v>
      </c>
      <c r="E40" s="140">
        <v>176</v>
      </c>
      <c r="F40" s="140">
        <v>160</v>
      </c>
      <c r="G40" s="140">
        <v>145</v>
      </c>
      <c r="H40" s="145">
        <v>153</v>
      </c>
      <c r="I40" s="165">
        <f t="shared" si="45"/>
        <v>634</v>
      </c>
      <c r="J40" s="164">
        <f t="shared" si="46"/>
        <v>738</v>
      </c>
      <c r="K40" s="220"/>
    </row>
    <row r="41" spans="1:11" ht="18" customHeight="1">
      <c r="A41" s="146"/>
      <c r="B41" s="135"/>
      <c r="C41" s="136"/>
      <c r="D41" s="157"/>
      <c r="E41" s="136"/>
      <c r="F41" s="136"/>
      <c r="G41" s="136"/>
      <c r="H41" s="137"/>
      <c r="I41" s="162"/>
      <c r="J41" s="163"/>
      <c r="K41" s="167"/>
    </row>
    <row r="42" spans="1:11" ht="18.2" customHeight="1">
      <c r="A42" s="147"/>
      <c r="B42" s="138" t="s">
        <v>50</v>
      </c>
      <c r="C42" s="139">
        <v>77</v>
      </c>
      <c r="D42" s="158">
        <f t="shared" ref="D42:D43" si="48">C42*4</f>
        <v>308</v>
      </c>
      <c r="E42" s="141">
        <v>134</v>
      </c>
      <c r="F42" s="141">
        <v>118</v>
      </c>
      <c r="G42" s="141">
        <v>128</v>
      </c>
      <c r="H42" s="142">
        <v>128</v>
      </c>
      <c r="I42" s="164">
        <f t="shared" ref="I42:I43" si="49">SUM(E42:H42)</f>
        <v>508</v>
      </c>
      <c r="J42" s="164">
        <f t="shared" ref="J42:J43" si="50">IF(I42&gt;0,I42+(COUNT(E42:H42)*C42),0)</f>
        <v>816</v>
      </c>
      <c r="K42" s="219">
        <f t="shared" ref="K42" si="51">SUM(J42,J43)</f>
        <v>1577</v>
      </c>
    </row>
    <row r="43" spans="1:11" ht="18.2" customHeight="1">
      <c r="A43" s="148"/>
      <c r="B43" s="143" t="s">
        <v>49</v>
      </c>
      <c r="C43" s="144">
        <v>33</v>
      </c>
      <c r="D43" s="158">
        <f t="shared" si="48"/>
        <v>132</v>
      </c>
      <c r="E43" s="140">
        <v>173</v>
      </c>
      <c r="F43" s="140">
        <v>180</v>
      </c>
      <c r="G43" s="140">
        <v>131</v>
      </c>
      <c r="H43" s="145">
        <v>145</v>
      </c>
      <c r="I43" s="165">
        <f t="shared" si="49"/>
        <v>629</v>
      </c>
      <c r="J43" s="164">
        <f t="shared" si="50"/>
        <v>761</v>
      </c>
      <c r="K43" s="220"/>
    </row>
    <row r="44" spans="1:11" ht="18" customHeight="1">
      <c r="A44" s="146"/>
      <c r="B44" s="135"/>
      <c r="C44" s="136"/>
      <c r="D44" s="157"/>
      <c r="E44" s="136"/>
      <c r="F44" s="136"/>
      <c r="G44" s="136"/>
      <c r="H44" s="137"/>
      <c r="I44" s="162"/>
      <c r="J44" s="163"/>
      <c r="K44" s="167"/>
    </row>
    <row r="45" spans="1:11" ht="18.2" customHeight="1">
      <c r="A45" s="147"/>
      <c r="B45" s="138" t="s">
        <v>52</v>
      </c>
      <c r="C45" s="139">
        <v>0</v>
      </c>
      <c r="D45" s="158">
        <f t="shared" ref="D45:D46" si="52">C45*4</f>
        <v>0</v>
      </c>
      <c r="E45" s="141">
        <v>188</v>
      </c>
      <c r="F45" s="141">
        <v>195</v>
      </c>
      <c r="G45" s="141">
        <v>197</v>
      </c>
      <c r="H45" s="142">
        <v>213</v>
      </c>
      <c r="I45" s="164">
        <f t="shared" ref="I45:I46" si="53">SUM(E45:H45)</f>
        <v>793</v>
      </c>
      <c r="J45" s="164">
        <f t="shared" ref="J45:J46" si="54">IF(I45&gt;0,I45+(COUNT(E45:H45)*C45),0)</f>
        <v>793</v>
      </c>
      <c r="K45" s="219">
        <f t="shared" ref="K45" si="55">SUM(J45,J46)</f>
        <v>1511</v>
      </c>
    </row>
    <row r="46" spans="1:11" ht="18.2" customHeight="1">
      <c r="A46" s="148"/>
      <c r="B46" s="143" t="s">
        <v>51</v>
      </c>
      <c r="C46" s="144">
        <v>13</v>
      </c>
      <c r="D46" s="158">
        <f t="shared" si="52"/>
        <v>52</v>
      </c>
      <c r="E46" s="140">
        <v>148</v>
      </c>
      <c r="F46" s="140">
        <v>191</v>
      </c>
      <c r="G46" s="140">
        <v>162</v>
      </c>
      <c r="H46" s="145">
        <v>165</v>
      </c>
      <c r="I46" s="165">
        <f t="shared" si="53"/>
        <v>666</v>
      </c>
      <c r="J46" s="164">
        <f t="shared" si="54"/>
        <v>718</v>
      </c>
      <c r="K46" s="220"/>
    </row>
    <row r="47" spans="1:11" ht="18" customHeight="1">
      <c r="A47" s="146"/>
      <c r="B47" s="135"/>
      <c r="C47" s="136"/>
      <c r="D47" s="157"/>
      <c r="E47" s="136"/>
      <c r="F47" s="136"/>
      <c r="G47" s="136"/>
      <c r="H47" s="137"/>
      <c r="I47" s="162"/>
      <c r="J47" s="163"/>
      <c r="K47" s="167"/>
    </row>
    <row r="48" spans="1:11" ht="18.2" customHeight="1">
      <c r="A48" s="147"/>
      <c r="B48" s="138" t="s">
        <v>53</v>
      </c>
      <c r="C48" s="139">
        <v>38</v>
      </c>
      <c r="D48" s="158">
        <f t="shared" ref="D48:D49" si="56">C48*4</f>
        <v>152</v>
      </c>
      <c r="E48" s="141">
        <v>129</v>
      </c>
      <c r="F48" s="141">
        <v>148</v>
      </c>
      <c r="G48" s="141">
        <v>188</v>
      </c>
      <c r="H48" s="142">
        <v>133</v>
      </c>
      <c r="I48" s="164">
        <f t="shared" ref="I48:I49" si="57">SUM(E48:H48)</f>
        <v>598</v>
      </c>
      <c r="J48" s="164">
        <f t="shared" ref="J48:J49" si="58">IF(I48&gt;0,I48+(COUNT(E48:H48)*C48),0)</f>
        <v>750</v>
      </c>
      <c r="K48" s="219">
        <f t="shared" ref="K48" si="59">SUM(J48,J49)</f>
        <v>1552</v>
      </c>
    </row>
    <row r="49" spans="1:11" ht="18.2" customHeight="1">
      <c r="A49" s="148"/>
      <c r="B49" s="143" t="s">
        <v>54</v>
      </c>
      <c r="C49" s="144">
        <v>47</v>
      </c>
      <c r="D49" s="158">
        <f t="shared" si="56"/>
        <v>188</v>
      </c>
      <c r="E49" s="140">
        <v>112</v>
      </c>
      <c r="F49" s="140">
        <v>133</v>
      </c>
      <c r="G49" s="140">
        <v>186</v>
      </c>
      <c r="H49" s="145">
        <v>183</v>
      </c>
      <c r="I49" s="165">
        <f t="shared" si="57"/>
        <v>614</v>
      </c>
      <c r="J49" s="164">
        <f t="shared" si="58"/>
        <v>802</v>
      </c>
      <c r="K49" s="220"/>
    </row>
    <row r="50" spans="1:11" ht="18" customHeight="1">
      <c r="A50" s="146"/>
      <c r="B50" s="135"/>
      <c r="C50" s="136"/>
      <c r="D50" s="157"/>
      <c r="E50" s="136"/>
      <c r="F50" s="136"/>
      <c r="G50" s="136"/>
      <c r="H50" s="137"/>
      <c r="I50" s="162"/>
      <c r="J50" s="163"/>
      <c r="K50" s="167"/>
    </row>
    <row r="51" spans="1:11" ht="18.2" customHeight="1">
      <c r="A51" s="147"/>
      <c r="B51" s="138" t="s">
        <v>55</v>
      </c>
      <c r="C51" s="139">
        <v>65</v>
      </c>
      <c r="D51" s="158">
        <f t="shared" ref="D51:D52" si="60">C51*4</f>
        <v>260</v>
      </c>
      <c r="E51" s="141">
        <v>125</v>
      </c>
      <c r="F51" s="141">
        <v>162</v>
      </c>
      <c r="G51" s="141">
        <v>129</v>
      </c>
      <c r="H51" s="142">
        <v>143</v>
      </c>
      <c r="I51" s="164">
        <f t="shared" ref="I51:I52" si="61">SUM(E51:H51)</f>
        <v>559</v>
      </c>
      <c r="J51" s="164">
        <f t="shared" ref="J51:J52" si="62">IF(I51&gt;0,I51+(COUNT(E51:H51)*C51),0)</f>
        <v>819</v>
      </c>
      <c r="K51" s="219">
        <f t="shared" ref="K51" si="63">SUM(J51,J52)</f>
        <v>1549</v>
      </c>
    </row>
    <row r="52" spans="1:11" ht="18.2" customHeight="1">
      <c r="A52" s="148"/>
      <c r="B52" s="143" t="s">
        <v>56</v>
      </c>
      <c r="C52" s="144">
        <v>77</v>
      </c>
      <c r="D52" s="158">
        <f t="shared" si="60"/>
        <v>308</v>
      </c>
      <c r="E52" s="140">
        <v>110</v>
      </c>
      <c r="F52" s="140">
        <v>125</v>
      </c>
      <c r="G52" s="140">
        <v>92</v>
      </c>
      <c r="H52" s="145">
        <v>95</v>
      </c>
      <c r="I52" s="165">
        <f t="shared" si="61"/>
        <v>422</v>
      </c>
      <c r="J52" s="164">
        <f t="shared" si="62"/>
        <v>730</v>
      </c>
      <c r="K52" s="220"/>
    </row>
    <row r="53" spans="1:11" ht="18" customHeight="1">
      <c r="A53" s="146"/>
      <c r="B53" s="135"/>
      <c r="C53" s="136"/>
      <c r="D53" s="157"/>
      <c r="E53" s="136"/>
      <c r="F53" s="136"/>
      <c r="G53" s="136"/>
      <c r="H53" s="137"/>
      <c r="I53" s="162"/>
      <c r="J53" s="163"/>
      <c r="K53" s="167"/>
    </row>
    <row r="54" spans="1:11" ht="18.2" customHeight="1">
      <c r="A54" s="147"/>
      <c r="B54" s="138" t="s">
        <v>57</v>
      </c>
      <c r="C54" s="139">
        <v>42</v>
      </c>
      <c r="D54" s="158">
        <f t="shared" ref="D54:D55" si="64">C54*4</f>
        <v>168</v>
      </c>
      <c r="E54" s="141">
        <v>138</v>
      </c>
      <c r="F54" s="141">
        <v>107</v>
      </c>
      <c r="G54" s="141">
        <v>135</v>
      </c>
      <c r="H54" s="142">
        <v>169</v>
      </c>
      <c r="I54" s="164">
        <f t="shared" ref="I54:I55" si="65">SUM(E54:H54)</f>
        <v>549</v>
      </c>
      <c r="J54" s="164">
        <f t="shared" ref="J54:J55" si="66">IF(I54&gt;0,I54+(COUNT(E54:H54)*C54),0)</f>
        <v>717</v>
      </c>
      <c r="K54" s="219">
        <f t="shared" ref="K54" si="67">SUM(J54,J55)</f>
        <v>1561</v>
      </c>
    </row>
    <row r="55" spans="1:11" ht="18.2" customHeight="1">
      <c r="A55" s="148"/>
      <c r="B55" s="143" t="s">
        <v>58</v>
      </c>
      <c r="C55" s="144">
        <v>29</v>
      </c>
      <c r="D55" s="158">
        <f t="shared" si="64"/>
        <v>116</v>
      </c>
      <c r="E55" s="140">
        <v>159</v>
      </c>
      <c r="F55" s="140">
        <v>213</v>
      </c>
      <c r="G55" s="140">
        <v>155</v>
      </c>
      <c r="H55" s="145">
        <v>201</v>
      </c>
      <c r="I55" s="165">
        <f t="shared" si="65"/>
        <v>728</v>
      </c>
      <c r="J55" s="164">
        <f t="shared" si="66"/>
        <v>844</v>
      </c>
      <c r="K55" s="220"/>
    </row>
    <row r="56" spans="1:11" ht="18" customHeight="1">
      <c r="A56" s="146"/>
      <c r="B56" s="135"/>
      <c r="C56" s="136"/>
      <c r="D56" s="157"/>
      <c r="E56" s="136"/>
      <c r="F56" s="136"/>
      <c r="G56" s="136"/>
      <c r="H56" s="137"/>
      <c r="I56" s="162"/>
      <c r="J56" s="163"/>
      <c r="K56" s="167"/>
    </row>
    <row r="57" spans="1:11" ht="18.2" customHeight="1">
      <c r="A57" s="147"/>
      <c r="B57" s="134" t="s">
        <v>59</v>
      </c>
      <c r="C57" s="139">
        <v>17</v>
      </c>
      <c r="D57" s="158">
        <f t="shared" ref="D57:D58" si="68">C57*4</f>
        <v>68</v>
      </c>
      <c r="E57" s="141">
        <v>169</v>
      </c>
      <c r="F57" s="141">
        <v>176</v>
      </c>
      <c r="G57" s="141">
        <v>140</v>
      </c>
      <c r="H57" s="142">
        <v>178</v>
      </c>
      <c r="I57" s="164">
        <f t="shared" ref="I57:I58" si="69">SUM(E57:H57)</f>
        <v>663</v>
      </c>
      <c r="J57" s="164">
        <f t="shared" ref="J57:J58" si="70">IF(I57&gt;0,I57+(COUNT(E57:H57)*C57),0)</f>
        <v>731</v>
      </c>
      <c r="K57" s="219">
        <f t="shared" ref="K57" si="71">SUM(J57,J58)</f>
        <v>1472</v>
      </c>
    </row>
    <row r="58" spans="1:11" ht="18.2" customHeight="1">
      <c r="A58" s="148"/>
      <c r="B58" s="134" t="s">
        <v>60</v>
      </c>
      <c r="C58" s="144">
        <v>15</v>
      </c>
      <c r="D58" s="158">
        <f t="shared" si="68"/>
        <v>60</v>
      </c>
      <c r="E58" s="140">
        <v>137</v>
      </c>
      <c r="F58" s="140">
        <v>171</v>
      </c>
      <c r="G58" s="140">
        <v>229</v>
      </c>
      <c r="H58" s="145">
        <v>144</v>
      </c>
      <c r="I58" s="165">
        <f t="shared" si="69"/>
        <v>681</v>
      </c>
      <c r="J58" s="164">
        <f t="shared" si="70"/>
        <v>741</v>
      </c>
      <c r="K58" s="220"/>
    </row>
    <row r="59" spans="1:11" ht="18" customHeight="1">
      <c r="A59" s="146"/>
      <c r="B59" s="135" t="s">
        <v>77</v>
      </c>
      <c r="C59" s="136"/>
      <c r="D59" s="157"/>
      <c r="E59" s="136"/>
      <c r="F59" s="136"/>
      <c r="G59" s="136"/>
      <c r="H59" s="137"/>
      <c r="I59" s="162"/>
      <c r="J59" s="163"/>
      <c r="K59" s="167"/>
    </row>
    <row r="60" spans="1:11" ht="18.2" customHeight="1">
      <c r="A60" s="147"/>
      <c r="B60" s="134" t="s">
        <v>61</v>
      </c>
      <c r="C60" s="139">
        <v>69</v>
      </c>
      <c r="D60" s="158">
        <f t="shared" ref="D60:D61" si="72">C60*4</f>
        <v>276</v>
      </c>
      <c r="E60" s="141">
        <v>147</v>
      </c>
      <c r="F60" s="141">
        <v>137</v>
      </c>
      <c r="G60" s="141">
        <v>122</v>
      </c>
      <c r="H60" s="142">
        <v>160</v>
      </c>
      <c r="I60" s="164">
        <f t="shared" ref="I60:I61" si="73">SUM(E60:H60)</f>
        <v>566</v>
      </c>
      <c r="J60" s="164">
        <f t="shared" ref="J60:J61" si="74">IF(I60&gt;0,I60+(COUNT(E60:H60)*C60),0)</f>
        <v>842</v>
      </c>
      <c r="K60" s="219">
        <f t="shared" ref="K60" si="75">SUM(J60,J61)</f>
        <v>1703</v>
      </c>
    </row>
    <row r="61" spans="1:11" ht="18.2" customHeight="1">
      <c r="A61" s="148"/>
      <c r="B61" s="134" t="s">
        <v>62</v>
      </c>
      <c r="C61" s="144">
        <v>59</v>
      </c>
      <c r="D61" s="158">
        <f t="shared" si="72"/>
        <v>236</v>
      </c>
      <c r="E61" s="140">
        <v>227</v>
      </c>
      <c r="F61" s="140">
        <v>166</v>
      </c>
      <c r="G61" s="140">
        <v>123</v>
      </c>
      <c r="H61" s="145">
        <v>109</v>
      </c>
      <c r="I61" s="165">
        <f t="shared" si="73"/>
        <v>625</v>
      </c>
      <c r="J61" s="164">
        <f t="shared" si="74"/>
        <v>861</v>
      </c>
      <c r="K61" s="220"/>
    </row>
    <row r="62" spans="1:11" ht="18" customHeight="1">
      <c r="A62" s="146"/>
      <c r="B62" s="135" t="s">
        <v>63</v>
      </c>
      <c r="C62" s="136"/>
      <c r="D62" s="157"/>
      <c r="E62" s="136"/>
      <c r="F62" s="136"/>
      <c r="G62" s="136"/>
      <c r="H62" s="137"/>
      <c r="I62" s="162"/>
      <c r="J62" s="163"/>
      <c r="K62" s="167"/>
    </row>
    <row r="63" spans="1:11" ht="18.2" customHeight="1">
      <c r="A63" s="147"/>
      <c r="B63" s="134" t="s">
        <v>67</v>
      </c>
      <c r="C63" s="139">
        <v>3</v>
      </c>
      <c r="D63" s="158">
        <f t="shared" ref="D63:D64" si="76">C63*4</f>
        <v>12</v>
      </c>
      <c r="E63" s="141">
        <v>217</v>
      </c>
      <c r="F63" s="141">
        <v>213</v>
      </c>
      <c r="G63" s="141">
        <v>160</v>
      </c>
      <c r="H63" s="142">
        <v>226</v>
      </c>
      <c r="I63" s="164">
        <f t="shared" ref="I63:I64" si="77">SUM(E63:H63)</f>
        <v>816</v>
      </c>
      <c r="J63" s="164">
        <f t="shared" ref="J63:J64" si="78">IF(I63&gt;0,I63+(COUNT(E63:H63)*C63),0)</f>
        <v>828</v>
      </c>
      <c r="K63" s="219">
        <f t="shared" ref="K63" si="79">SUM(J63,J64)</f>
        <v>1517</v>
      </c>
    </row>
    <row r="64" spans="1:11" ht="18.2" customHeight="1">
      <c r="A64" s="148"/>
      <c r="B64" s="134" t="s">
        <v>68</v>
      </c>
      <c r="C64" s="144">
        <v>42</v>
      </c>
      <c r="D64" s="158">
        <f t="shared" si="76"/>
        <v>168</v>
      </c>
      <c r="E64" s="140">
        <v>134</v>
      </c>
      <c r="F64" s="140">
        <v>112</v>
      </c>
      <c r="G64" s="140">
        <v>139</v>
      </c>
      <c r="H64" s="145">
        <v>136</v>
      </c>
      <c r="I64" s="165">
        <f t="shared" si="77"/>
        <v>521</v>
      </c>
      <c r="J64" s="164">
        <f t="shared" si="78"/>
        <v>689</v>
      </c>
      <c r="K64" s="220"/>
    </row>
    <row r="65" spans="1:11" ht="18" customHeight="1">
      <c r="A65" s="146"/>
      <c r="B65" s="135" t="s">
        <v>64</v>
      </c>
      <c r="C65" s="136"/>
      <c r="D65" s="157"/>
      <c r="E65" s="136"/>
      <c r="F65" s="136"/>
      <c r="G65" s="136"/>
      <c r="H65" s="137"/>
      <c r="I65" s="162"/>
      <c r="J65" s="163"/>
      <c r="K65" s="167"/>
    </row>
    <row r="66" spans="1:11" ht="18.2" customHeight="1">
      <c r="A66" s="147"/>
      <c r="B66" s="134" t="s">
        <v>69</v>
      </c>
      <c r="C66" s="139">
        <v>21</v>
      </c>
      <c r="D66" s="158">
        <f t="shared" ref="D66:D67" si="80">C66*4</f>
        <v>84</v>
      </c>
      <c r="E66" s="141">
        <v>234</v>
      </c>
      <c r="F66" s="141">
        <v>149</v>
      </c>
      <c r="G66" s="141">
        <v>162</v>
      </c>
      <c r="H66" s="142">
        <v>203</v>
      </c>
      <c r="I66" s="164">
        <f t="shared" ref="I66:I67" si="81">SUM(E66:H66)</f>
        <v>748</v>
      </c>
      <c r="J66" s="164">
        <f t="shared" ref="J66:J67" si="82">IF(I66&gt;0,I66+(COUNT(E66:H66)*C66),0)</f>
        <v>832</v>
      </c>
      <c r="K66" s="219">
        <f t="shared" ref="K66" si="83">SUM(J66,J67)</f>
        <v>1556</v>
      </c>
    </row>
    <row r="67" spans="1:11" ht="18.2" customHeight="1">
      <c r="A67" s="148"/>
      <c r="B67" s="134" t="s">
        <v>70</v>
      </c>
      <c r="C67" s="144">
        <v>31</v>
      </c>
      <c r="D67" s="158">
        <f t="shared" si="80"/>
        <v>124</v>
      </c>
      <c r="E67" s="140">
        <v>136</v>
      </c>
      <c r="F67" s="140">
        <v>146</v>
      </c>
      <c r="G67" s="140">
        <v>179</v>
      </c>
      <c r="H67" s="145">
        <v>139</v>
      </c>
      <c r="I67" s="165">
        <f t="shared" si="81"/>
        <v>600</v>
      </c>
      <c r="J67" s="164">
        <f t="shared" si="82"/>
        <v>724</v>
      </c>
      <c r="K67" s="220"/>
    </row>
    <row r="68" spans="1:11" ht="18" customHeight="1">
      <c r="A68" s="146"/>
      <c r="B68" s="135" t="s">
        <v>65</v>
      </c>
      <c r="C68" s="136"/>
      <c r="D68" s="157"/>
      <c r="E68" s="136"/>
      <c r="F68" s="136"/>
      <c r="G68" s="136"/>
      <c r="H68" s="137"/>
      <c r="I68" s="162"/>
      <c r="J68" s="163"/>
      <c r="K68" s="167"/>
    </row>
    <row r="69" spans="1:11" ht="18.2" customHeight="1">
      <c r="A69" s="147"/>
      <c r="B69" s="138" t="s">
        <v>71</v>
      </c>
      <c r="C69" s="139">
        <v>51</v>
      </c>
      <c r="D69" s="158">
        <f t="shared" ref="D69:D70" si="84">C69*4</f>
        <v>204</v>
      </c>
      <c r="E69" s="141">
        <v>159</v>
      </c>
      <c r="F69" s="141">
        <v>166</v>
      </c>
      <c r="G69" s="141">
        <v>145</v>
      </c>
      <c r="H69" s="142">
        <v>164</v>
      </c>
      <c r="I69" s="164">
        <f t="shared" ref="I69:I70" si="85">SUM(E69:H69)</f>
        <v>634</v>
      </c>
      <c r="J69" s="164">
        <f t="shared" ref="J69:J70" si="86">IF(I69&gt;0,I69+(COUNT(E69:H69)*C69),0)</f>
        <v>838</v>
      </c>
      <c r="K69" s="219">
        <f t="shared" ref="K69" si="87">SUM(J69,J70)</f>
        <v>1548</v>
      </c>
    </row>
    <row r="70" spans="1:11" ht="18.2" customHeight="1">
      <c r="A70" s="148"/>
      <c r="B70" s="143" t="s">
        <v>72</v>
      </c>
      <c r="C70" s="144">
        <v>23</v>
      </c>
      <c r="D70" s="158">
        <f t="shared" si="84"/>
        <v>92</v>
      </c>
      <c r="E70" s="140">
        <v>154</v>
      </c>
      <c r="F70" s="140">
        <v>158</v>
      </c>
      <c r="G70" s="140">
        <v>146</v>
      </c>
      <c r="H70" s="145">
        <v>160</v>
      </c>
      <c r="I70" s="165">
        <f t="shared" si="85"/>
        <v>618</v>
      </c>
      <c r="J70" s="164">
        <f t="shared" si="86"/>
        <v>710</v>
      </c>
      <c r="K70" s="220"/>
    </row>
    <row r="71" spans="1:11" ht="18" customHeight="1">
      <c r="A71" s="221"/>
      <c r="B71" s="135" t="s">
        <v>66</v>
      </c>
      <c r="C71" s="136"/>
      <c r="D71" s="157"/>
      <c r="E71" s="136"/>
      <c r="F71" s="136"/>
      <c r="G71" s="136"/>
      <c r="H71" s="137"/>
      <c r="I71" s="162"/>
      <c r="J71" s="163"/>
      <c r="K71" s="167"/>
    </row>
    <row r="72" spans="1:11" ht="18.2" customHeight="1">
      <c r="A72" s="222"/>
      <c r="B72" s="138" t="s">
        <v>73</v>
      </c>
      <c r="C72" s="139">
        <v>17</v>
      </c>
      <c r="D72" s="158">
        <f t="shared" ref="D72:D73" si="88">C72*4</f>
        <v>68</v>
      </c>
      <c r="E72" s="141">
        <v>163</v>
      </c>
      <c r="F72" s="141">
        <v>155</v>
      </c>
      <c r="G72" s="141">
        <v>173</v>
      </c>
      <c r="H72" s="142">
        <v>245</v>
      </c>
      <c r="I72" s="164">
        <f t="shared" ref="I72:I73" si="89">SUM(E72:H72)</f>
        <v>736</v>
      </c>
      <c r="J72" s="164">
        <f t="shared" ref="J72:J73" si="90">IF(I72&gt;0,I72+(COUNT(E72:H72)*C72),0)</f>
        <v>804</v>
      </c>
      <c r="K72" s="219">
        <f t="shared" ref="K72" si="91">SUM(J72,J73)</f>
        <v>1632</v>
      </c>
    </row>
    <row r="73" spans="1:11" ht="18.2" customHeight="1">
      <c r="A73" s="223"/>
      <c r="B73" s="143" t="s">
        <v>74</v>
      </c>
      <c r="C73" s="144">
        <v>28</v>
      </c>
      <c r="D73" s="158">
        <f t="shared" si="88"/>
        <v>112</v>
      </c>
      <c r="E73" s="140">
        <v>183</v>
      </c>
      <c r="F73" s="140">
        <v>177</v>
      </c>
      <c r="G73" s="140">
        <v>160</v>
      </c>
      <c r="H73" s="145">
        <v>196</v>
      </c>
      <c r="I73" s="165">
        <f t="shared" si="89"/>
        <v>716</v>
      </c>
      <c r="J73" s="164">
        <f t="shared" si="90"/>
        <v>828</v>
      </c>
      <c r="K73" s="220"/>
    </row>
    <row r="74" spans="1:11" ht="18" customHeight="1">
      <c r="A74" s="221"/>
      <c r="B74" s="135"/>
      <c r="C74" s="136"/>
      <c r="D74" s="157"/>
      <c r="E74" s="136"/>
      <c r="F74" s="136"/>
      <c r="G74" s="136"/>
      <c r="H74" s="137"/>
      <c r="I74" s="162"/>
      <c r="J74" s="163"/>
      <c r="K74" s="167"/>
    </row>
    <row r="75" spans="1:11" ht="18.2" customHeight="1">
      <c r="A75" s="222"/>
      <c r="B75" s="138"/>
      <c r="C75" s="139"/>
      <c r="D75" s="158">
        <f t="shared" ref="D75:D76" si="92">C75*4</f>
        <v>0</v>
      </c>
      <c r="E75" s="141"/>
      <c r="F75" s="141"/>
      <c r="G75" s="141"/>
      <c r="H75" s="142"/>
      <c r="I75" s="164">
        <f t="shared" ref="I75:I76" si="93">SUM(E75:H75)</f>
        <v>0</v>
      </c>
      <c r="J75" s="164">
        <f t="shared" ref="J75:J76" si="94">IF(I75&gt;0,I75+(COUNT(E75:H75)*C75),0)</f>
        <v>0</v>
      </c>
      <c r="K75" s="219">
        <f t="shared" ref="K75" si="95">SUM(J75,J76)</f>
        <v>0</v>
      </c>
    </row>
    <row r="76" spans="1:11" ht="18.2" customHeight="1">
      <c r="A76" s="223"/>
      <c r="B76" s="143"/>
      <c r="C76" s="144"/>
      <c r="D76" s="158">
        <f t="shared" si="92"/>
        <v>0</v>
      </c>
      <c r="E76" s="140"/>
      <c r="F76" s="140"/>
      <c r="G76" s="140"/>
      <c r="H76" s="145"/>
      <c r="I76" s="165">
        <f t="shared" si="93"/>
        <v>0</v>
      </c>
      <c r="J76" s="164">
        <f t="shared" si="94"/>
        <v>0</v>
      </c>
      <c r="K76" s="220"/>
    </row>
    <row r="77" spans="1:11" ht="18" customHeight="1">
      <c r="A77" s="221"/>
      <c r="B77" s="135"/>
      <c r="C77" s="136"/>
      <c r="D77" s="157"/>
      <c r="E77" s="136"/>
      <c r="F77" s="136"/>
      <c r="G77" s="136"/>
      <c r="H77" s="137"/>
      <c r="I77" s="162"/>
      <c r="J77" s="163"/>
      <c r="K77" s="167"/>
    </row>
    <row r="78" spans="1:11" ht="18.2" customHeight="1">
      <c r="A78" s="222"/>
      <c r="B78" s="138"/>
      <c r="C78" s="139"/>
      <c r="D78" s="158">
        <f t="shared" ref="D78:D79" si="96">C78*4</f>
        <v>0</v>
      </c>
      <c r="E78" s="141"/>
      <c r="F78" s="141"/>
      <c r="G78" s="141"/>
      <c r="H78" s="142"/>
      <c r="I78" s="164">
        <f t="shared" ref="I78:I79" si="97">SUM(E78:H78)</f>
        <v>0</v>
      </c>
      <c r="J78" s="164">
        <f t="shared" ref="J78:J79" si="98">IF(I78&gt;0,I78+(COUNT(E78:H78)*C78),0)</f>
        <v>0</v>
      </c>
      <c r="K78" s="219">
        <f t="shared" ref="K78" si="99">SUM(J78,J79)</f>
        <v>0</v>
      </c>
    </row>
    <row r="79" spans="1:11" ht="18.2" customHeight="1">
      <c r="A79" s="223"/>
      <c r="B79" s="143"/>
      <c r="C79" s="144"/>
      <c r="D79" s="158">
        <f t="shared" si="96"/>
        <v>0</v>
      </c>
      <c r="E79" s="140"/>
      <c r="F79" s="140"/>
      <c r="G79" s="140"/>
      <c r="H79" s="145"/>
      <c r="I79" s="165">
        <f t="shared" si="97"/>
        <v>0</v>
      </c>
      <c r="J79" s="164">
        <f t="shared" si="98"/>
        <v>0</v>
      </c>
      <c r="K79" s="220"/>
    </row>
    <row r="80" spans="1:11" ht="18" customHeight="1">
      <c r="A80" s="221"/>
      <c r="B80" s="135"/>
      <c r="C80" s="136"/>
      <c r="D80" s="157"/>
      <c r="E80" s="136"/>
      <c r="F80" s="136"/>
      <c r="G80" s="136"/>
      <c r="H80" s="137"/>
      <c r="I80" s="162"/>
      <c r="J80" s="163"/>
      <c r="K80" s="167"/>
    </row>
    <row r="81" spans="1:11" ht="18.2" customHeight="1">
      <c r="A81" s="222"/>
      <c r="B81" s="138"/>
      <c r="C81" s="139"/>
      <c r="D81" s="158">
        <f t="shared" ref="D81:D82" si="100">C81*4</f>
        <v>0</v>
      </c>
      <c r="E81" s="141"/>
      <c r="F81" s="141"/>
      <c r="G81" s="141"/>
      <c r="H81" s="142"/>
      <c r="I81" s="164">
        <f t="shared" ref="I81:I82" si="101">SUM(E81:H81)</f>
        <v>0</v>
      </c>
      <c r="J81" s="164">
        <f t="shared" ref="J81:J82" si="102">IF(I81&gt;0,I81+(COUNT(E81:H81)*C81),0)</f>
        <v>0</v>
      </c>
      <c r="K81" s="219">
        <f t="shared" ref="K81" si="103">SUM(J81,J82)</f>
        <v>0</v>
      </c>
    </row>
    <row r="82" spans="1:11" ht="18.2" customHeight="1">
      <c r="A82" s="223"/>
      <c r="B82" s="143"/>
      <c r="C82" s="144"/>
      <c r="D82" s="158">
        <f t="shared" si="100"/>
        <v>0</v>
      </c>
      <c r="E82" s="140"/>
      <c r="F82" s="140"/>
      <c r="G82" s="140"/>
      <c r="H82" s="145"/>
      <c r="I82" s="165">
        <f t="shared" si="101"/>
        <v>0</v>
      </c>
      <c r="J82" s="164">
        <f t="shared" si="102"/>
        <v>0</v>
      </c>
      <c r="K82" s="220"/>
    </row>
    <row r="83" spans="1:11" ht="18" customHeight="1">
      <c r="A83" s="221"/>
      <c r="B83" s="135"/>
      <c r="C83" s="136"/>
      <c r="D83" s="157"/>
      <c r="E83" s="136"/>
      <c r="F83" s="136"/>
      <c r="G83" s="136"/>
      <c r="H83" s="137"/>
      <c r="I83" s="162"/>
      <c r="J83" s="163"/>
      <c r="K83" s="167"/>
    </row>
    <row r="84" spans="1:11" ht="18.2" customHeight="1">
      <c r="A84" s="222"/>
      <c r="B84" s="138"/>
      <c r="C84" s="139"/>
      <c r="D84" s="158">
        <f t="shared" ref="D84:D85" si="104">C84*4</f>
        <v>0</v>
      </c>
      <c r="E84" s="141"/>
      <c r="F84" s="141"/>
      <c r="G84" s="141"/>
      <c r="H84" s="142"/>
      <c r="I84" s="164">
        <f t="shared" ref="I84:I85" si="105">SUM(E84:H84)</f>
        <v>0</v>
      </c>
      <c r="J84" s="164">
        <f t="shared" ref="J84:J85" si="106">IF(I84&gt;0,I84+(COUNT(E84:H84)*C84),0)</f>
        <v>0</v>
      </c>
      <c r="K84" s="219">
        <f t="shared" ref="K84" si="107">SUM(J84,J85)</f>
        <v>0</v>
      </c>
    </row>
    <row r="85" spans="1:11" ht="18.2" customHeight="1">
      <c r="A85" s="223"/>
      <c r="B85" s="143"/>
      <c r="C85" s="144"/>
      <c r="D85" s="158">
        <f t="shared" si="104"/>
        <v>0</v>
      </c>
      <c r="E85" s="140"/>
      <c r="F85" s="140"/>
      <c r="G85" s="140"/>
      <c r="H85" s="145"/>
      <c r="I85" s="165">
        <f t="shared" si="105"/>
        <v>0</v>
      </c>
      <c r="J85" s="164">
        <f t="shared" si="106"/>
        <v>0</v>
      </c>
      <c r="K85" s="220"/>
    </row>
    <row r="86" spans="1:11" ht="18" customHeight="1">
      <c r="A86" s="221"/>
      <c r="B86" s="135"/>
      <c r="C86" s="136"/>
      <c r="D86" s="157"/>
      <c r="E86" s="136"/>
      <c r="F86" s="136"/>
      <c r="G86" s="136"/>
      <c r="H86" s="137"/>
      <c r="I86" s="162"/>
      <c r="J86" s="163"/>
      <c r="K86" s="167"/>
    </row>
    <row r="87" spans="1:11" ht="18.2" customHeight="1">
      <c r="A87" s="222"/>
      <c r="B87" s="138"/>
      <c r="C87" s="139"/>
      <c r="D87" s="158">
        <f t="shared" ref="D87:D88" si="108">C87*4</f>
        <v>0</v>
      </c>
      <c r="E87" s="141"/>
      <c r="F87" s="141"/>
      <c r="G87" s="141"/>
      <c r="H87" s="142"/>
      <c r="I87" s="164">
        <f t="shared" ref="I87:I88" si="109">SUM(E87:H87)</f>
        <v>0</v>
      </c>
      <c r="J87" s="164">
        <f t="shared" ref="J87:J88" si="110">IF(I87&gt;0,I87+(COUNT(E87:H87)*C87),0)</f>
        <v>0</v>
      </c>
      <c r="K87" s="219">
        <f t="shared" ref="K87" si="111">SUM(J87,J88)</f>
        <v>0</v>
      </c>
    </row>
    <row r="88" spans="1:11" ht="18.2" customHeight="1">
      <c r="A88" s="223"/>
      <c r="B88" s="143"/>
      <c r="C88" s="144"/>
      <c r="D88" s="158">
        <f t="shared" si="108"/>
        <v>0</v>
      </c>
      <c r="E88" s="140"/>
      <c r="F88" s="140"/>
      <c r="G88" s="140"/>
      <c r="H88" s="145"/>
      <c r="I88" s="165">
        <f t="shared" si="109"/>
        <v>0</v>
      </c>
      <c r="J88" s="164">
        <f t="shared" si="110"/>
        <v>0</v>
      </c>
      <c r="K88" s="220"/>
    </row>
    <row r="89" spans="1:11" ht="18" customHeight="1">
      <c r="A89" s="221"/>
      <c r="B89" s="135"/>
      <c r="C89" s="136"/>
      <c r="D89" s="157"/>
      <c r="E89" s="136"/>
      <c r="F89" s="136"/>
      <c r="G89" s="136"/>
      <c r="H89" s="137"/>
      <c r="I89" s="162"/>
      <c r="J89" s="163"/>
      <c r="K89" s="167"/>
    </row>
    <row r="90" spans="1:11" ht="18.2" customHeight="1">
      <c r="A90" s="222"/>
      <c r="B90" s="138"/>
      <c r="C90" s="139"/>
      <c r="D90" s="158">
        <f t="shared" ref="D90:D91" si="112">C90*4</f>
        <v>0</v>
      </c>
      <c r="E90" s="141"/>
      <c r="F90" s="141"/>
      <c r="G90" s="141"/>
      <c r="H90" s="142"/>
      <c r="I90" s="164">
        <f t="shared" ref="I90:I91" si="113">SUM(E90:H90)</f>
        <v>0</v>
      </c>
      <c r="J90" s="164">
        <f t="shared" ref="J90:J91" si="114">IF(I90&gt;0,I90+(COUNT(E90:H90)*C90),0)</f>
        <v>0</v>
      </c>
      <c r="K90" s="219">
        <f t="shared" ref="K90" si="115">SUM(J90,J91)</f>
        <v>0</v>
      </c>
    </row>
    <row r="91" spans="1:11" ht="18.2" customHeight="1">
      <c r="A91" s="223"/>
      <c r="B91" s="143"/>
      <c r="C91" s="144"/>
      <c r="D91" s="158">
        <f t="shared" si="112"/>
        <v>0</v>
      </c>
      <c r="E91" s="140"/>
      <c r="F91" s="140"/>
      <c r="G91" s="140"/>
      <c r="H91" s="145"/>
      <c r="I91" s="165">
        <f t="shared" si="113"/>
        <v>0</v>
      </c>
      <c r="J91" s="164">
        <f t="shared" si="114"/>
        <v>0</v>
      </c>
      <c r="K91" s="220"/>
    </row>
    <row r="92" spans="1:11" ht="18" customHeight="1">
      <c r="A92" s="221"/>
      <c r="B92" s="135"/>
      <c r="C92" s="136"/>
      <c r="D92" s="157"/>
      <c r="E92" s="136"/>
      <c r="F92" s="136"/>
      <c r="G92" s="136"/>
      <c r="H92" s="137"/>
      <c r="I92" s="162"/>
      <c r="J92" s="163"/>
      <c r="K92" s="167"/>
    </row>
    <row r="93" spans="1:11" ht="18.2" customHeight="1">
      <c r="A93" s="222"/>
      <c r="B93" s="138"/>
      <c r="C93" s="139"/>
      <c r="D93" s="158">
        <f t="shared" ref="D93:D94" si="116">C93*4</f>
        <v>0</v>
      </c>
      <c r="E93" s="141"/>
      <c r="F93" s="141"/>
      <c r="G93" s="141"/>
      <c r="H93" s="142"/>
      <c r="I93" s="164">
        <f t="shared" ref="I93:I94" si="117">SUM(E93:H93)</f>
        <v>0</v>
      </c>
      <c r="J93" s="164">
        <f t="shared" ref="J93:J94" si="118">IF(I93&gt;0,I93+(COUNT(E93:H93)*C93),0)</f>
        <v>0</v>
      </c>
      <c r="K93" s="219">
        <f t="shared" ref="K93" si="119">SUM(J93,J94)</f>
        <v>0</v>
      </c>
    </row>
    <row r="94" spans="1:11" ht="18.2" customHeight="1">
      <c r="A94" s="223"/>
      <c r="B94" s="143"/>
      <c r="C94" s="144"/>
      <c r="D94" s="158">
        <f t="shared" si="116"/>
        <v>0</v>
      </c>
      <c r="E94" s="140"/>
      <c r="F94" s="140"/>
      <c r="G94" s="140"/>
      <c r="H94" s="145"/>
      <c r="I94" s="165">
        <f t="shared" si="117"/>
        <v>0</v>
      </c>
      <c r="J94" s="164">
        <f t="shared" si="118"/>
        <v>0</v>
      </c>
      <c r="K94" s="220"/>
    </row>
    <row r="95" spans="1:11" ht="18" customHeight="1">
      <c r="A95" s="221"/>
      <c r="B95" s="135"/>
      <c r="C95" s="136"/>
      <c r="D95" s="157"/>
      <c r="E95" s="136"/>
      <c r="F95" s="136"/>
      <c r="G95" s="136"/>
      <c r="H95" s="137"/>
      <c r="I95" s="162"/>
      <c r="J95" s="163"/>
      <c r="K95" s="167"/>
    </row>
    <row r="96" spans="1:11" ht="18.2" customHeight="1">
      <c r="A96" s="222"/>
      <c r="B96" s="138"/>
      <c r="C96" s="139"/>
      <c r="D96" s="158">
        <f t="shared" ref="D96:D97" si="120">C96*4</f>
        <v>0</v>
      </c>
      <c r="E96" s="141"/>
      <c r="F96" s="141"/>
      <c r="G96" s="141"/>
      <c r="H96" s="142"/>
      <c r="I96" s="164">
        <f t="shared" ref="I96:I97" si="121">SUM(E96:H96)</f>
        <v>0</v>
      </c>
      <c r="J96" s="164">
        <f t="shared" ref="J96:J97" si="122">IF(I96&gt;0,I96+(COUNT(E96:H96)*C96),0)</f>
        <v>0</v>
      </c>
      <c r="K96" s="219">
        <f t="shared" ref="K96" si="123">SUM(J96,J97)</f>
        <v>0</v>
      </c>
    </row>
    <row r="97" spans="1:11" ht="18.2" customHeight="1">
      <c r="A97" s="223"/>
      <c r="B97" s="143"/>
      <c r="C97" s="144"/>
      <c r="D97" s="158">
        <f t="shared" si="120"/>
        <v>0</v>
      </c>
      <c r="E97" s="140"/>
      <c r="F97" s="140"/>
      <c r="G97" s="140"/>
      <c r="H97" s="145"/>
      <c r="I97" s="165">
        <f t="shared" si="121"/>
        <v>0</v>
      </c>
      <c r="J97" s="164">
        <f t="shared" si="122"/>
        <v>0</v>
      </c>
      <c r="K97" s="220"/>
    </row>
    <row r="98" spans="1:11">
      <c r="A98" s="152"/>
      <c r="B98" s="153"/>
      <c r="C98" s="150"/>
    </row>
    <row r="99" spans="1:11">
      <c r="A99" s="149"/>
      <c r="B99" s="153"/>
      <c r="C99" s="150"/>
    </row>
    <row r="100" spans="1:11">
      <c r="A100" s="152"/>
      <c r="B100" s="153"/>
      <c r="C100" s="150"/>
    </row>
    <row r="101" spans="1:11">
      <c r="A101" s="149"/>
      <c r="B101" s="153"/>
      <c r="C101" s="150"/>
    </row>
    <row r="102" spans="1:11">
      <c r="A102" s="152"/>
      <c r="B102" s="153"/>
      <c r="C102" s="150"/>
    </row>
    <row r="103" spans="1:11">
      <c r="A103" s="149"/>
      <c r="B103" s="153"/>
      <c r="C103" s="150"/>
    </row>
    <row r="104" spans="1:11">
      <c r="A104" s="155"/>
      <c r="B104" s="153"/>
      <c r="C104" s="150"/>
    </row>
    <row r="105" spans="1:11">
      <c r="B105" s="153"/>
      <c r="C105" s="150"/>
    </row>
    <row r="106" spans="1:11">
      <c r="B106" s="153"/>
      <c r="C106" s="150"/>
    </row>
    <row r="107" spans="1:11">
      <c r="B107" s="153"/>
      <c r="C107" s="150"/>
    </row>
    <row r="108" spans="1:11">
      <c r="B108" s="153"/>
      <c r="C108" s="150"/>
    </row>
    <row r="109" spans="1:11">
      <c r="B109" s="153"/>
      <c r="C109" s="150"/>
    </row>
    <row r="110" spans="1:11">
      <c r="B110" s="153"/>
      <c r="C110" s="150"/>
    </row>
    <row r="111" spans="1:11">
      <c r="B111" s="153"/>
      <c r="C111" s="150"/>
    </row>
    <row r="112" spans="1:11">
      <c r="B112" s="153"/>
      <c r="C112" s="150"/>
    </row>
    <row r="113" spans="2:3">
      <c r="B113" s="153"/>
      <c r="C113" s="150"/>
    </row>
    <row r="114" spans="2:3">
      <c r="B114" s="153"/>
      <c r="C114" s="150"/>
    </row>
    <row r="115" spans="2:3">
      <c r="B115" s="153"/>
      <c r="C115" s="150"/>
    </row>
    <row r="116" spans="2:3">
      <c r="B116" s="153"/>
      <c r="C116" s="150"/>
    </row>
    <row r="117" spans="2:3">
      <c r="B117" s="153"/>
      <c r="C117" s="150"/>
    </row>
    <row r="118" spans="2:3">
      <c r="B118" s="153"/>
      <c r="C118" s="150"/>
    </row>
    <row r="119" spans="2:3">
      <c r="B119" s="153"/>
      <c r="C119" s="150"/>
    </row>
    <row r="120" spans="2:3">
      <c r="B120" s="153"/>
      <c r="C120" s="150"/>
    </row>
    <row r="121" spans="2:3">
      <c r="B121" s="153"/>
      <c r="C121" s="150"/>
    </row>
    <row r="122" spans="2:3">
      <c r="B122" s="153"/>
      <c r="C122" s="150"/>
    </row>
    <row r="123" spans="2:3">
      <c r="B123" s="153"/>
      <c r="C123" s="150"/>
    </row>
    <row r="124" spans="2:3">
      <c r="B124" s="153"/>
      <c r="C124" s="150"/>
    </row>
    <row r="125" spans="2:3">
      <c r="B125" s="153"/>
      <c r="C125" s="150"/>
    </row>
    <row r="126" spans="2:3">
      <c r="B126" s="153"/>
      <c r="C126" s="150"/>
    </row>
    <row r="127" spans="2:3">
      <c r="B127" s="153"/>
      <c r="C127" s="150"/>
    </row>
    <row r="128" spans="2:3">
      <c r="B128" s="153"/>
      <c r="C128" s="150"/>
    </row>
    <row r="129" spans="2:3">
      <c r="B129" s="153"/>
      <c r="C129" s="150"/>
    </row>
    <row r="130" spans="2:3">
      <c r="B130" s="153"/>
      <c r="C130" s="150"/>
    </row>
    <row r="131" spans="2:3">
      <c r="B131" s="153"/>
      <c r="C131" s="150"/>
    </row>
    <row r="132" spans="2:3">
      <c r="B132" s="153"/>
      <c r="C132" s="150"/>
    </row>
    <row r="133" spans="2:3">
      <c r="B133" s="153"/>
      <c r="C133" s="150"/>
    </row>
    <row r="134" spans="2:3">
      <c r="B134" s="153"/>
      <c r="C134" s="150"/>
    </row>
    <row r="135" spans="2:3">
      <c r="B135" s="153"/>
      <c r="C135" s="150"/>
    </row>
    <row r="136" spans="2:3">
      <c r="B136" s="153"/>
      <c r="C136" s="150"/>
    </row>
    <row r="137" spans="2:3">
      <c r="B137" s="153"/>
      <c r="C137" s="150"/>
    </row>
    <row r="138" spans="2:3">
      <c r="B138" s="153"/>
      <c r="C138" s="150"/>
    </row>
    <row r="139" spans="2:3">
      <c r="B139" s="153"/>
      <c r="C139" s="150"/>
    </row>
    <row r="140" spans="2:3">
      <c r="B140" s="153"/>
      <c r="C140" s="150"/>
    </row>
    <row r="141" spans="2:3">
      <c r="B141" s="153"/>
      <c r="C141" s="150"/>
    </row>
    <row r="142" spans="2:3">
      <c r="B142" s="153"/>
      <c r="C142" s="150"/>
    </row>
    <row r="143" spans="2:3">
      <c r="B143" s="153"/>
      <c r="C143" s="150"/>
    </row>
    <row r="144" spans="2:3">
      <c r="B144" s="153"/>
      <c r="C144" s="150"/>
    </row>
    <row r="145" spans="2:3">
      <c r="B145" s="153"/>
      <c r="C145" s="150"/>
    </row>
    <row r="146" spans="2:3">
      <c r="B146" s="153"/>
      <c r="C146" s="150"/>
    </row>
    <row r="147" spans="2:3">
      <c r="B147" s="153"/>
      <c r="C147" s="150"/>
    </row>
    <row r="148" spans="2:3">
      <c r="B148" s="153"/>
      <c r="C148" s="150"/>
    </row>
    <row r="149" spans="2:3">
      <c r="B149" s="153"/>
      <c r="C149" s="150"/>
    </row>
    <row r="150" spans="2:3">
      <c r="B150" s="153"/>
      <c r="C150" s="150"/>
    </row>
    <row r="151" spans="2:3">
      <c r="B151" s="153"/>
      <c r="C151" s="150"/>
    </row>
    <row r="152" spans="2:3">
      <c r="B152" s="153"/>
      <c r="C152" s="150"/>
    </row>
    <row r="153" spans="2:3">
      <c r="B153" s="153"/>
      <c r="C153" s="150"/>
    </row>
    <row r="154" spans="2:3">
      <c r="B154" s="153"/>
      <c r="C154" s="150"/>
    </row>
    <row r="155" spans="2:3">
      <c r="B155" s="153"/>
      <c r="C155" s="150"/>
    </row>
    <row r="156" spans="2:3">
      <c r="B156" s="153"/>
      <c r="C156" s="150"/>
    </row>
    <row r="157" spans="2:3">
      <c r="B157" s="153"/>
      <c r="C157" s="150"/>
    </row>
    <row r="158" spans="2:3">
      <c r="B158" s="153"/>
      <c r="C158" s="150"/>
    </row>
    <row r="159" spans="2:3">
      <c r="B159" s="153"/>
      <c r="C159" s="150"/>
    </row>
    <row r="160" spans="2:3">
      <c r="B160" s="153"/>
      <c r="C160" s="150"/>
    </row>
    <row r="161" spans="2:3">
      <c r="B161" s="153"/>
      <c r="C161" s="150"/>
    </row>
    <row r="162" spans="2:3">
      <c r="B162" s="153"/>
      <c r="C162" s="150"/>
    </row>
    <row r="163" spans="2:3">
      <c r="B163" s="153"/>
      <c r="C163" s="150"/>
    </row>
    <row r="164" spans="2:3">
      <c r="B164" s="153"/>
      <c r="C164" s="150"/>
    </row>
    <row r="165" spans="2:3">
      <c r="B165" s="153"/>
      <c r="C165" s="150"/>
    </row>
    <row r="166" spans="2:3">
      <c r="B166" s="153"/>
      <c r="C166" s="150"/>
    </row>
    <row r="167" spans="2:3">
      <c r="B167" s="153"/>
      <c r="C167" s="150"/>
    </row>
    <row r="168" spans="2:3">
      <c r="B168" s="153"/>
      <c r="C168" s="150"/>
    </row>
    <row r="169" spans="2:3">
      <c r="B169" s="153"/>
      <c r="C169" s="150"/>
    </row>
    <row r="170" spans="2:3">
      <c r="B170" s="153"/>
      <c r="C170" s="150"/>
    </row>
    <row r="171" spans="2:3">
      <c r="B171" s="153"/>
      <c r="C171" s="150"/>
    </row>
    <row r="172" spans="2:3">
      <c r="B172" s="153"/>
      <c r="C172" s="150"/>
    </row>
    <row r="173" spans="2:3">
      <c r="B173" s="153"/>
      <c r="C173" s="150"/>
    </row>
    <row r="174" spans="2:3">
      <c r="B174" s="153"/>
      <c r="C174" s="150"/>
    </row>
    <row r="175" spans="2:3">
      <c r="B175" s="153"/>
      <c r="C175" s="150"/>
    </row>
    <row r="176" spans="2:3">
      <c r="B176" s="153"/>
      <c r="C176" s="150"/>
    </row>
    <row r="177" spans="2:3">
      <c r="B177" s="153"/>
      <c r="C177" s="150"/>
    </row>
    <row r="178" spans="2:3">
      <c r="B178" s="153"/>
      <c r="C178" s="150"/>
    </row>
    <row r="179" spans="2:3">
      <c r="B179" s="153"/>
      <c r="C179" s="150"/>
    </row>
    <row r="180" spans="2:3">
      <c r="B180" s="153"/>
      <c r="C180" s="150"/>
    </row>
    <row r="181" spans="2:3">
      <c r="B181" s="153"/>
      <c r="C181" s="150"/>
    </row>
    <row r="182" spans="2:3">
      <c r="B182" s="153"/>
      <c r="C182" s="150"/>
    </row>
    <row r="183" spans="2:3">
      <c r="B183" s="153"/>
      <c r="C183" s="150"/>
    </row>
    <row r="184" spans="2:3">
      <c r="B184" s="153"/>
      <c r="C184" s="150"/>
    </row>
    <row r="185" spans="2:3">
      <c r="B185" s="153"/>
      <c r="C185" s="150"/>
    </row>
    <row r="186" spans="2:3">
      <c r="B186" s="153"/>
      <c r="C186" s="150"/>
    </row>
    <row r="187" spans="2:3">
      <c r="B187" s="153"/>
      <c r="C187" s="150"/>
    </row>
    <row r="188" spans="2:3">
      <c r="B188" s="153"/>
      <c r="C188" s="150"/>
    </row>
    <row r="189" spans="2:3">
      <c r="B189" s="153"/>
      <c r="C189" s="150"/>
    </row>
    <row r="190" spans="2:3">
      <c r="B190" s="153"/>
      <c r="C190" s="150"/>
    </row>
    <row r="191" spans="2:3">
      <c r="B191" s="153"/>
      <c r="C191" s="150"/>
    </row>
    <row r="192" spans="2:3">
      <c r="B192" s="153"/>
      <c r="C192" s="150"/>
    </row>
    <row r="193" spans="2:3">
      <c r="B193" s="153"/>
      <c r="C193" s="150"/>
    </row>
    <row r="194" spans="2:3">
      <c r="B194" s="153"/>
      <c r="C194" s="150"/>
    </row>
    <row r="195" spans="2:3">
      <c r="B195" s="153"/>
      <c r="C195" s="150"/>
    </row>
    <row r="196" spans="2:3">
      <c r="B196" s="153"/>
      <c r="C196" s="150"/>
    </row>
    <row r="197" spans="2:3">
      <c r="B197" s="153"/>
      <c r="C197" s="150"/>
    </row>
    <row r="198" spans="2:3">
      <c r="B198" s="153"/>
      <c r="C198" s="150"/>
    </row>
    <row r="199" spans="2:3">
      <c r="B199" s="153"/>
      <c r="C199" s="150"/>
    </row>
    <row r="200" spans="2:3">
      <c r="B200" s="153"/>
      <c r="C200" s="150"/>
    </row>
    <row r="201" spans="2:3">
      <c r="B201" s="153"/>
      <c r="C201" s="150"/>
    </row>
    <row r="202" spans="2:3">
      <c r="B202" s="153"/>
      <c r="C202" s="150"/>
    </row>
    <row r="203" spans="2:3">
      <c r="B203" s="153"/>
      <c r="C203" s="150"/>
    </row>
    <row r="204" spans="2:3">
      <c r="B204" s="153"/>
      <c r="C204" s="150"/>
    </row>
    <row r="205" spans="2:3">
      <c r="B205" s="153"/>
      <c r="C205" s="150"/>
    </row>
    <row r="206" spans="2:3">
      <c r="B206" s="153"/>
      <c r="C206" s="150"/>
    </row>
    <row r="207" spans="2:3">
      <c r="B207" s="153"/>
      <c r="C207" s="150"/>
    </row>
    <row r="208" spans="2:3">
      <c r="B208" s="153"/>
      <c r="C208" s="150"/>
    </row>
    <row r="209" spans="2:3">
      <c r="B209" s="153"/>
      <c r="C209" s="150"/>
    </row>
    <row r="210" spans="2:3">
      <c r="B210" s="153"/>
      <c r="C210" s="150"/>
    </row>
    <row r="211" spans="2:3">
      <c r="B211" s="153"/>
      <c r="C211" s="150"/>
    </row>
    <row r="212" spans="2:3">
      <c r="B212" s="153"/>
      <c r="C212" s="150"/>
    </row>
    <row r="213" spans="2:3">
      <c r="B213" s="153"/>
      <c r="C213" s="150"/>
    </row>
    <row r="214" spans="2:3">
      <c r="B214" s="153"/>
      <c r="C214" s="150"/>
    </row>
    <row r="215" spans="2:3">
      <c r="B215" s="153"/>
      <c r="C215" s="150"/>
    </row>
    <row r="216" spans="2:3">
      <c r="B216" s="153"/>
      <c r="C216" s="150"/>
    </row>
    <row r="217" spans="2:3">
      <c r="B217" s="153"/>
      <c r="C217" s="150"/>
    </row>
    <row r="218" spans="2:3">
      <c r="B218" s="153"/>
      <c r="C218" s="150"/>
    </row>
    <row r="219" spans="2:3">
      <c r="B219" s="153"/>
      <c r="C219" s="150"/>
    </row>
    <row r="220" spans="2:3">
      <c r="B220" s="153"/>
      <c r="C220" s="150"/>
    </row>
    <row r="221" spans="2:3">
      <c r="B221" s="153"/>
      <c r="C221" s="150"/>
    </row>
    <row r="222" spans="2:3">
      <c r="B222" s="153"/>
      <c r="C222" s="150"/>
    </row>
    <row r="223" spans="2:3">
      <c r="B223" s="153"/>
      <c r="C223" s="150"/>
    </row>
    <row r="224" spans="2:3">
      <c r="B224" s="153"/>
      <c r="C224" s="150"/>
    </row>
    <row r="225" spans="2:3">
      <c r="B225" s="153"/>
      <c r="C225" s="150"/>
    </row>
    <row r="226" spans="2:3">
      <c r="B226" s="153"/>
      <c r="C226" s="150"/>
    </row>
    <row r="227" spans="2:3">
      <c r="B227" s="153"/>
      <c r="C227" s="150"/>
    </row>
  </sheetData>
  <sheetProtection sheet="1" objects="1" scenarios="1"/>
  <mergeCells count="49">
    <mergeCell ref="A89:A91"/>
    <mergeCell ref="K90:K91"/>
    <mergeCell ref="A92:A94"/>
    <mergeCell ref="K93:K94"/>
    <mergeCell ref="A95:A97"/>
    <mergeCell ref="K96:K97"/>
    <mergeCell ref="A80:A82"/>
    <mergeCell ref="K81:K82"/>
    <mergeCell ref="A83:A85"/>
    <mergeCell ref="K84:K85"/>
    <mergeCell ref="A86:A88"/>
    <mergeCell ref="K87:K88"/>
    <mergeCell ref="A77:A79"/>
    <mergeCell ref="K78:K79"/>
    <mergeCell ref="A71:A73"/>
    <mergeCell ref="K72:K73"/>
    <mergeCell ref="A74:A76"/>
    <mergeCell ref="K75:K76"/>
    <mergeCell ref="A23:A25"/>
    <mergeCell ref="K24:K25"/>
    <mergeCell ref="K9:K10"/>
    <mergeCell ref="K3:K4"/>
    <mergeCell ref="A2:A4"/>
    <mergeCell ref="A17:A19"/>
    <mergeCell ref="K18:K19"/>
    <mergeCell ref="A20:A22"/>
    <mergeCell ref="A14:A16"/>
    <mergeCell ref="K15:K16"/>
    <mergeCell ref="K21:K22"/>
    <mergeCell ref="A5:A7"/>
    <mergeCell ref="A11:A13"/>
    <mergeCell ref="K12:K13"/>
    <mergeCell ref="K6:K7"/>
    <mergeCell ref="A8:A10"/>
    <mergeCell ref="K69:K70"/>
    <mergeCell ref="K66:K67"/>
    <mergeCell ref="K63:K64"/>
    <mergeCell ref="K60:K61"/>
    <mergeCell ref="K57:K58"/>
    <mergeCell ref="K54:K55"/>
    <mergeCell ref="K51:K52"/>
    <mergeCell ref="K48:K49"/>
    <mergeCell ref="K45:K46"/>
    <mergeCell ref="K42:K43"/>
    <mergeCell ref="K39:K40"/>
    <mergeCell ref="K36:K37"/>
    <mergeCell ref="K33:K34"/>
    <mergeCell ref="K30:K31"/>
    <mergeCell ref="K27:K28"/>
  </mergeCells>
  <phoneticPr fontId="3" type="noConversion"/>
  <conditionalFormatting sqref="E2:H65527">
    <cfRule type="cellIs" dxfId="26" priority="2" stopIfTrue="1" operator="greaterThanOrEqual">
      <formula>200</formula>
    </cfRule>
  </conditionalFormatting>
  <conditionalFormatting sqref="I3:K4 D3:D4 I6:K7 I9:K10 I12:K13 I15:K16 I18:K19 I21:K22 I24:K25 I27:K28 I30:K31 I33:K34 I36:K37 I39:K40 I42:K43 I45:K46 I48:K49 I51:K52 I54:K55 I57:K58 I60:K61 I63:K64 I66:K67 I69:K70 I72:K73 I75:K76 I78:K79 I81:K82 I84:K85 I87:K88 I90:K91 I93:K94 I96:K97 D6:D7 D9:D10 D12:D13 D15:D16 D18:D19 D21:D22 D24:D25 D27:D28 D30:D31 D33:D34 D36:D37 D39:D40 D42:D43 D45:D46 D48:D49 D51:D52 D54:D55 D57:D58 D60:D61 D63:D64 D66:D67 D69:D70 D72:D73 D75:D76 D78:D79 D81:D82 D84:D85 D87:D88 D90:D91 D93:D94 D96:D97">
    <cfRule type="cellIs" dxfId="25" priority="4" stopIfTrue="1" operator="equal">
      <formula>0</formula>
    </cfRule>
  </conditionalFormatting>
  <pageMargins left="0.39370078740157483" right="0.39370078740157483" top="0.98425196850393704" bottom="0.51181102362204722" header="0.51181102362204722" footer="0.51181102362204722"/>
  <pageSetup paperSize="9" orientation="portrait" horizontalDpi="300" verticalDpi="300" r:id="rId1"/>
  <headerFooter alignWithMargins="0">
    <oddHeader>&amp;L&amp;14Ducdalf Toernooi 2016 - 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6"/>
  <dimension ref="A1:K227"/>
  <sheetViews>
    <sheetView workbookViewId="0">
      <pane ySplit="1" topLeftCell="A2" activePane="bottomLeft" state="frozen"/>
      <selection pane="bottomLeft"/>
    </sheetView>
  </sheetViews>
  <sheetFormatPr defaultColWidth="10.25" defaultRowHeight="14.25"/>
  <cols>
    <col min="1" max="1" width="3.625" style="134" customWidth="1"/>
    <col min="2" max="2" width="21.625" style="134" customWidth="1"/>
    <col min="3" max="3" width="3.875" style="151" customWidth="1"/>
    <col min="4" max="4" width="3.875" style="159" customWidth="1"/>
    <col min="5" max="7" width="7.125" style="134" customWidth="1"/>
    <col min="8" max="8" width="7.125" style="154" customWidth="1"/>
    <col min="9" max="10" width="7.125" style="166" customWidth="1"/>
    <col min="11" max="11" width="9.375" style="166" customWidth="1"/>
    <col min="12" max="16384" width="10.25" style="134"/>
  </cols>
  <sheetData>
    <row r="1" spans="1:11" ht="30">
      <c r="A1" s="132"/>
      <c r="B1" s="130" t="s">
        <v>0</v>
      </c>
      <c r="C1" s="131"/>
      <c r="D1" s="156" t="s">
        <v>1</v>
      </c>
      <c r="E1" s="132" t="s">
        <v>2</v>
      </c>
      <c r="F1" s="132" t="s">
        <v>3</v>
      </c>
      <c r="G1" s="132" t="s">
        <v>4</v>
      </c>
      <c r="H1" s="133" t="s">
        <v>5</v>
      </c>
      <c r="I1" s="160" t="s">
        <v>6</v>
      </c>
      <c r="J1" s="161" t="s">
        <v>16</v>
      </c>
      <c r="K1" s="161" t="s">
        <v>7</v>
      </c>
    </row>
    <row r="2" spans="1:11" ht="18" customHeight="1">
      <c r="A2" s="218"/>
      <c r="B2" s="200">
        <f>'Voorronden invullen'!B2</f>
        <v>0</v>
      </c>
      <c r="C2" s="201"/>
      <c r="D2" s="204"/>
      <c r="E2" s="201"/>
      <c r="F2" s="201"/>
      <c r="G2" s="201"/>
      <c r="H2" s="207"/>
      <c r="I2" s="209"/>
      <c r="J2" s="211"/>
      <c r="K2" s="212"/>
    </row>
    <row r="3" spans="1:11" ht="18.2" customHeight="1">
      <c r="A3" s="218"/>
      <c r="B3" s="202" t="str">
        <f>'Voorronden invullen'!B3</f>
        <v>Arnold Veendorp</v>
      </c>
      <c r="C3" s="203">
        <f>'Voorronden invullen'!C3</f>
        <v>0</v>
      </c>
      <c r="D3" s="205">
        <f>C3*4</f>
        <v>0</v>
      </c>
      <c r="E3" s="206">
        <f>'Voorronden invullen'!E3</f>
        <v>179</v>
      </c>
      <c r="F3" s="206">
        <f>'Voorronden invullen'!F3</f>
        <v>189</v>
      </c>
      <c r="G3" s="206">
        <f>'Voorronden invullen'!G3</f>
        <v>152</v>
      </c>
      <c r="H3" s="208">
        <f>'Voorronden invullen'!H3</f>
        <v>246</v>
      </c>
      <c r="I3" s="210">
        <f>SUM(E3:H3)</f>
        <v>766</v>
      </c>
      <c r="J3" s="210">
        <f>IF(I3&gt;0,I3+(COUNT(E3:H3)*C3),0)</f>
        <v>766</v>
      </c>
      <c r="K3" s="225">
        <f>SUM(J3,J4)</f>
        <v>1533</v>
      </c>
    </row>
    <row r="4" spans="1:11" ht="18.2" customHeight="1">
      <c r="A4" s="218"/>
      <c r="B4" s="202" t="str">
        <f>'Voorronden invullen'!B4</f>
        <v>Elly Sas</v>
      </c>
      <c r="C4" s="203">
        <f>'Voorronden invullen'!C4</f>
        <v>52</v>
      </c>
      <c r="D4" s="205">
        <f>C4*4</f>
        <v>208</v>
      </c>
      <c r="E4" s="206">
        <f>'Voorronden invullen'!E4</f>
        <v>122</v>
      </c>
      <c r="F4" s="206">
        <f>'Voorronden invullen'!F4</f>
        <v>152</v>
      </c>
      <c r="G4" s="206">
        <f>'Voorronden invullen'!G4</f>
        <v>134</v>
      </c>
      <c r="H4" s="208">
        <f>'Voorronden invullen'!H4</f>
        <v>151</v>
      </c>
      <c r="I4" s="210">
        <f>SUM(E4:H4)</f>
        <v>559</v>
      </c>
      <c r="J4" s="210">
        <f>IF(I4&gt;0,I4+(COUNT(E4:H4)*C4),0)</f>
        <v>767</v>
      </c>
      <c r="K4" s="226"/>
    </row>
    <row r="5" spans="1:11" ht="18" customHeight="1">
      <c r="A5" s="218"/>
      <c r="B5" s="200">
        <f>'Voorronden invullen'!B5</f>
        <v>0</v>
      </c>
      <c r="C5" s="152"/>
      <c r="D5" s="213"/>
      <c r="E5" s="152"/>
      <c r="F5" s="152"/>
      <c r="G5" s="152"/>
      <c r="H5" s="214"/>
      <c r="I5" s="215"/>
      <c r="J5" s="216"/>
      <c r="K5" s="217"/>
    </row>
    <row r="6" spans="1:11" ht="18.2" customHeight="1">
      <c r="A6" s="218"/>
      <c r="B6" s="202">
        <f>'Voorronden invullen'!B6</f>
        <v>0</v>
      </c>
      <c r="C6" s="203">
        <f>'Voorronden invullen'!C6</f>
        <v>0</v>
      </c>
      <c r="D6" s="205">
        <f t="shared" ref="D6:D69" si="0">C6*4</f>
        <v>0</v>
      </c>
      <c r="E6" s="206">
        <f>'Voorronden invullen'!E6</f>
        <v>0</v>
      </c>
      <c r="F6" s="206">
        <f>'Voorronden invullen'!F6</f>
        <v>0</v>
      </c>
      <c r="G6" s="206">
        <f>'Voorronden invullen'!G6</f>
        <v>0</v>
      </c>
      <c r="H6" s="208">
        <f>'Voorronden invullen'!H6</f>
        <v>0</v>
      </c>
      <c r="I6" s="210">
        <f t="shared" ref="I6:I7" si="1">SUM(E6:H6)</f>
        <v>0</v>
      </c>
      <c r="J6" s="210">
        <f t="shared" ref="J6:J7" si="2">IF(I6&gt;0,I6+(COUNT(E6:H6)*C6),0)</f>
        <v>0</v>
      </c>
      <c r="K6" s="225">
        <f t="shared" ref="K6" si="3">SUM(J6,J7)</f>
        <v>0</v>
      </c>
    </row>
    <row r="7" spans="1:11" ht="18.2" customHeight="1">
      <c r="A7" s="218"/>
      <c r="B7" s="202">
        <f>'Voorronden invullen'!B7</f>
        <v>0</v>
      </c>
      <c r="C7" s="203">
        <f>'Voorronden invullen'!C7</f>
        <v>0</v>
      </c>
      <c r="D7" s="205">
        <f t="shared" si="0"/>
        <v>0</v>
      </c>
      <c r="E7" s="206">
        <f>'Voorronden invullen'!E7</f>
        <v>0</v>
      </c>
      <c r="F7" s="206">
        <f>'Voorronden invullen'!F7</f>
        <v>0</v>
      </c>
      <c r="G7" s="206">
        <f>'Voorronden invullen'!G7</f>
        <v>0</v>
      </c>
      <c r="H7" s="208">
        <f>'Voorronden invullen'!H7</f>
        <v>0</v>
      </c>
      <c r="I7" s="210">
        <f t="shared" si="1"/>
        <v>0</v>
      </c>
      <c r="J7" s="210">
        <f t="shared" si="2"/>
        <v>0</v>
      </c>
      <c r="K7" s="226"/>
    </row>
    <row r="8" spans="1:11" ht="18" customHeight="1">
      <c r="A8" s="218"/>
      <c r="B8" s="200">
        <f>'Voorronden invullen'!B8</f>
        <v>0</v>
      </c>
      <c r="C8" s="152"/>
      <c r="D8" s="213"/>
      <c r="E8" s="152"/>
      <c r="F8" s="152"/>
      <c r="G8" s="152"/>
      <c r="H8" s="214"/>
      <c r="I8" s="215"/>
      <c r="J8" s="216"/>
      <c r="K8" s="217"/>
    </row>
    <row r="9" spans="1:11" ht="18.2" customHeight="1">
      <c r="A9" s="218"/>
      <c r="B9" s="202">
        <f>'Voorronden invullen'!B9</f>
        <v>0</v>
      </c>
      <c r="C9" s="203">
        <f>'Voorronden invullen'!C9</f>
        <v>0</v>
      </c>
      <c r="D9" s="205">
        <f t="shared" si="0"/>
        <v>0</v>
      </c>
      <c r="E9" s="206">
        <f>'Voorronden invullen'!E9</f>
        <v>0</v>
      </c>
      <c r="F9" s="206">
        <f>'Voorronden invullen'!F9</f>
        <v>0</v>
      </c>
      <c r="G9" s="206">
        <f>'Voorronden invullen'!G9</f>
        <v>0</v>
      </c>
      <c r="H9" s="208">
        <f>'Voorronden invullen'!H9</f>
        <v>0</v>
      </c>
      <c r="I9" s="210">
        <f t="shared" ref="I9:I10" si="4">SUM(E9:H9)</f>
        <v>0</v>
      </c>
      <c r="J9" s="210">
        <f t="shared" ref="J9:J10" si="5">IF(I9&gt;0,I9+(COUNT(E9:H9)*C9),0)</f>
        <v>0</v>
      </c>
      <c r="K9" s="225">
        <f t="shared" ref="K9:K72" si="6">SUM(J9,J10)</f>
        <v>0</v>
      </c>
    </row>
    <row r="10" spans="1:11" ht="18.2" customHeight="1">
      <c r="A10" s="218"/>
      <c r="B10" s="202">
        <f>'Voorronden invullen'!B10</f>
        <v>0</v>
      </c>
      <c r="C10" s="203">
        <f>'Voorronden invullen'!C10</f>
        <v>0</v>
      </c>
      <c r="D10" s="205">
        <f t="shared" si="0"/>
        <v>0</v>
      </c>
      <c r="E10" s="206">
        <f>'Voorronden invullen'!E10</f>
        <v>0</v>
      </c>
      <c r="F10" s="206">
        <f>'Voorronden invullen'!F10</f>
        <v>0</v>
      </c>
      <c r="G10" s="206">
        <f>'Voorronden invullen'!G10</f>
        <v>0</v>
      </c>
      <c r="H10" s="208">
        <f>'Voorronden invullen'!H10</f>
        <v>0</v>
      </c>
      <c r="I10" s="210">
        <f t="shared" si="4"/>
        <v>0</v>
      </c>
      <c r="J10" s="210">
        <f t="shared" si="5"/>
        <v>0</v>
      </c>
      <c r="K10" s="226"/>
    </row>
    <row r="11" spans="1:11" ht="18" customHeight="1">
      <c r="A11" s="218"/>
      <c r="B11" s="200">
        <f>'Voorronden invullen'!B11</f>
        <v>0</v>
      </c>
      <c r="C11" s="152"/>
      <c r="D11" s="213"/>
      <c r="E11" s="152"/>
      <c r="F11" s="152"/>
      <c r="G11" s="152"/>
      <c r="H11" s="214"/>
      <c r="I11" s="215"/>
      <c r="J11" s="216"/>
      <c r="K11" s="217"/>
    </row>
    <row r="12" spans="1:11" ht="18.2" customHeight="1">
      <c r="A12" s="218"/>
      <c r="B12" s="202">
        <f>'Voorronden invullen'!B12</f>
        <v>0</v>
      </c>
      <c r="C12" s="203">
        <f>'Voorronden invullen'!C12</f>
        <v>0</v>
      </c>
      <c r="D12" s="205">
        <f t="shared" si="0"/>
        <v>0</v>
      </c>
      <c r="E12" s="206">
        <f>'Voorronden invullen'!E12</f>
        <v>0</v>
      </c>
      <c r="F12" s="206">
        <f>'Voorronden invullen'!F12</f>
        <v>0</v>
      </c>
      <c r="G12" s="206">
        <f>'Voorronden invullen'!G12</f>
        <v>0</v>
      </c>
      <c r="H12" s="208">
        <f>'Voorronden invullen'!H12</f>
        <v>0</v>
      </c>
      <c r="I12" s="210">
        <f t="shared" ref="I12:I13" si="7">SUM(E12:H12)</f>
        <v>0</v>
      </c>
      <c r="J12" s="210">
        <f t="shared" ref="J12:J13" si="8">IF(I12&gt;0,I12+(COUNT(E12:H12)*C12),0)</f>
        <v>0</v>
      </c>
      <c r="K12" s="225">
        <f t="shared" si="6"/>
        <v>0</v>
      </c>
    </row>
    <row r="13" spans="1:11" ht="18.2" customHeight="1">
      <c r="A13" s="218"/>
      <c r="B13" s="202">
        <f>'Voorronden invullen'!B13</f>
        <v>0</v>
      </c>
      <c r="C13" s="203">
        <f>'Voorronden invullen'!C13</f>
        <v>0</v>
      </c>
      <c r="D13" s="205">
        <f t="shared" si="0"/>
        <v>0</v>
      </c>
      <c r="E13" s="206">
        <f>'Voorronden invullen'!E13</f>
        <v>0</v>
      </c>
      <c r="F13" s="206">
        <f>'Voorronden invullen'!F13</f>
        <v>0</v>
      </c>
      <c r="G13" s="206">
        <f>'Voorronden invullen'!G13</f>
        <v>0</v>
      </c>
      <c r="H13" s="208">
        <f>'Voorronden invullen'!H13</f>
        <v>0</v>
      </c>
      <c r="I13" s="210">
        <f t="shared" si="7"/>
        <v>0</v>
      </c>
      <c r="J13" s="210">
        <f t="shared" si="8"/>
        <v>0</v>
      </c>
      <c r="K13" s="226"/>
    </row>
    <row r="14" spans="1:11" ht="18" customHeight="1">
      <c r="A14" s="218"/>
      <c r="B14" s="200">
        <f>'Voorronden invullen'!B14</f>
        <v>0</v>
      </c>
      <c r="C14" s="152"/>
      <c r="D14" s="213"/>
      <c r="E14" s="152"/>
      <c r="F14" s="152"/>
      <c r="G14" s="152"/>
      <c r="H14" s="214"/>
      <c r="I14" s="215"/>
      <c r="J14" s="216"/>
      <c r="K14" s="217"/>
    </row>
    <row r="15" spans="1:11" ht="18.2" customHeight="1">
      <c r="A15" s="218"/>
      <c r="B15" s="202" t="str">
        <f>'Voorronden invullen'!B15</f>
        <v>Jacintha Schroor</v>
      </c>
      <c r="C15" s="203">
        <f>'Voorronden invullen'!C15</f>
        <v>32</v>
      </c>
      <c r="D15" s="205">
        <f t="shared" si="0"/>
        <v>128</v>
      </c>
      <c r="E15" s="206">
        <f>'Voorronden invullen'!E15</f>
        <v>160</v>
      </c>
      <c r="F15" s="206">
        <f>'Voorronden invullen'!F15</f>
        <v>157</v>
      </c>
      <c r="G15" s="206">
        <f>'Voorronden invullen'!G15</f>
        <v>157</v>
      </c>
      <c r="H15" s="208">
        <f>'Voorronden invullen'!H15</f>
        <v>167</v>
      </c>
      <c r="I15" s="210">
        <f t="shared" ref="I15:I16" si="9">SUM(E15:H15)</f>
        <v>641</v>
      </c>
      <c r="J15" s="210">
        <f t="shared" ref="J15:J16" si="10">IF(I15&gt;0,I15+(COUNT(E15:H15)*C15),0)</f>
        <v>769</v>
      </c>
      <c r="K15" s="225">
        <f t="shared" si="6"/>
        <v>1503</v>
      </c>
    </row>
    <row r="16" spans="1:11" ht="18.2" customHeight="1">
      <c r="A16" s="218"/>
      <c r="B16" s="202" t="str">
        <f>'Voorronden invullen'!B16</f>
        <v>Bianca Veendorp</v>
      </c>
      <c r="C16" s="203">
        <f>'Voorronden invullen'!C16</f>
        <v>16</v>
      </c>
      <c r="D16" s="205">
        <f t="shared" si="0"/>
        <v>64</v>
      </c>
      <c r="E16" s="206">
        <f>'Voorronden invullen'!E16</f>
        <v>132</v>
      </c>
      <c r="F16" s="206">
        <f>'Voorronden invullen'!F16</f>
        <v>165</v>
      </c>
      <c r="G16" s="206">
        <f>'Voorronden invullen'!G16</f>
        <v>193</v>
      </c>
      <c r="H16" s="208">
        <f>'Voorronden invullen'!H16</f>
        <v>180</v>
      </c>
      <c r="I16" s="210">
        <f t="shared" si="9"/>
        <v>670</v>
      </c>
      <c r="J16" s="210">
        <f t="shared" si="10"/>
        <v>734</v>
      </c>
      <c r="K16" s="226"/>
    </row>
    <row r="17" spans="1:11" ht="18" customHeight="1">
      <c r="A17" s="218"/>
      <c r="B17" s="200">
        <f>'Voorronden invullen'!B17</f>
        <v>0</v>
      </c>
      <c r="C17" s="152"/>
      <c r="D17" s="213"/>
      <c r="E17" s="152"/>
      <c r="F17" s="152"/>
      <c r="G17" s="152"/>
      <c r="H17" s="214"/>
      <c r="I17" s="215"/>
      <c r="J17" s="216"/>
      <c r="K17" s="217"/>
    </row>
    <row r="18" spans="1:11" ht="18.2" customHeight="1">
      <c r="A18" s="218"/>
      <c r="B18" s="202" t="str">
        <f>'Voorronden invullen'!B18</f>
        <v>Finy Wetzelaer</v>
      </c>
      <c r="C18" s="203">
        <f>'Voorronden invullen'!C18</f>
        <v>60</v>
      </c>
      <c r="D18" s="205">
        <f t="shared" si="0"/>
        <v>240</v>
      </c>
      <c r="E18" s="206">
        <f>'Voorronden invullen'!E18</f>
        <v>157</v>
      </c>
      <c r="F18" s="206">
        <f>'Voorronden invullen'!F18</f>
        <v>159</v>
      </c>
      <c r="G18" s="206">
        <f>'Voorronden invullen'!G18</f>
        <v>113</v>
      </c>
      <c r="H18" s="208">
        <f>'Voorronden invullen'!H18</f>
        <v>120</v>
      </c>
      <c r="I18" s="210">
        <f t="shared" ref="I18:I19" si="11">SUM(E18:H18)</f>
        <v>549</v>
      </c>
      <c r="J18" s="210">
        <f t="shared" ref="J18:J19" si="12">IF(I18&gt;0,I18+(COUNT(E18:H18)*C18),0)</f>
        <v>789</v>
      </c>
      <c r="K18" s="225">
        <f t="shared" si="6"/>
        <v>1499</v>
      </c>
    </row>
    <row r="19" spans="1:11" ht="18.2" customHeight="1">
      <c r="A19" s="218"/>
      <c r="B19" s="202" t="str">
        <f>'Voorronden invullen'!B19</f>
        <v>Allie van Breugel</v>
      </c>
      <c r="C19" s="203">
        <f>'Voorronden invullen'!C19</f>
        <v>43</v>
      </c>
      <c r="D19" s="205">
        <f t="shared" si="0"/>
        <v>172</v>
      </c>
      <c r="E19" s="206">
        <f>'Voorronden invullen'!E19</f>
        <v>133</v>
      </c>
      <c r="F19" s="206">
        <f>'Voorronden invullen'!F19</f>
        <v>125</v>
      </c>
      <c r="G19" s="206">
        <f>'Voorronden invullen'!G19</f>
        <v>146</v>
      </c>
      <c r="H19" s="208">
        <f>'Voorronden invullen'!H19</f>
        <v>134</v>
      </c>
      <c r="I19" s="210">
        <f t="shared" si="11"/>
        <v>538</v>
      </c>
      <c r="J19" s="210">
        <f t="shared" si="12"/>
        <v>710</v>
      </c>
      <c r="K19" s="226"/>
    </row>
    <row r="20" spans="1:11" ht="18" customHeight="1">
      <c r="A20" s="218"/>
      <c r="B20" s="200">
        <f>'Voorronden invullen'!B20</f>
        <v>0</v>
      </c>
      <c r="C20" s="152"/>
      <c r="D20" s="213"/>
      <c r="E20" s="152"/>
      <c r="F20" s="152"/>
      <c r="G20" s="152"/>
      <c r="H20" s="214"/>
      <c r="I20" s="215"/>
      <c r="J20" s="216"/>
      <c r="K20" s="217"/>
    </row>
    <row r="21" spans="1:11" ht="18.2" customHeight="1">
      <c r="A21" s="218"/>
      <c r="B21" s="202" t="str">
        <f>'Voorronden invullen'!B21</f>
        <v>Mieke Reyneveld</v>
      </c>
      <c r="C21" s="203">
        <f>'Voorronden invullen'!C21</f>
        <v>28</v>
      </c>
      <c r="D21" s="205">
        <f t="shared" si="0"/>
        <v>112</v>
      </c>
      <c r="E21" s="206">
        <f>'Voorronden invullen'!E21</f>
        <v>153</v>
      </c>
      <c r="F21" s="206">
        <f>'Voorronden invullen'!F21</f>
        <v>144</v>
      </c>
      <c r="G21" s="206">
        <f>'Voorronden invullen'!G21</f>
        <v>149</v>
      </c>
      <c r="H21" s="208">
        <f>'Voorronden invullen'!H21</f>
        <v>139</v>
      </c>
      <c r="I21" s="210">
        <f t="shared" ref="I21:I22" si="13">SUM(E21:H21)</f>
        <v>585</v>
      </c>
      <c r="J21" s="210">
        <f t="shared" ref="J21:J22" si="14">IF(I21&gt;0,I21+(COUNT(E21:H21)*C21),0)</f>
        <v>697</v>
      </c>
      <c r="K21" s="225">
        <f t="shared" si="6"/>
        <v>1462</v>
      </c>
    </row>
    <row r="22" spans="1:11" ht="18.2" customHeight="1">
      <c r="A22" s="218"/>
      <c r="B22" s="202" t="str">
        <f>'Voorronden invullen'!B22</f>
        <v>Simon Klaver</v>
      </c>
      <c r="C22" s="203">
        <f>'Voorronden invullen'!C22</f>
        <v>0</v>
      </c>
      <c r="D22" s="205">
        <f t="shared" si="0"/>
        <v>0</v>
      </c>
      <c r="E22" s="206">
        <f>'Voorronden invullen'!E22</f>
        <v>181</v>
      </c>
      <c r="F22" s="206">
        <f>'Voorronden invullen'!F22</f>
        <v>207</v>
      </c>
      <c r="G22" s="206">
        <f>'Voorronden invullen'!G22</f>
        <v>182</v>
      </c>
      <c r="H22" s="208">
        <f>'Voorronden invullen'!H22</f>
        <v>195</v>
      </c>
      <c r="I22" s="210">
        <f t="shared" si="13"/>
        <v>765</v>
      </c>
      <c r="J22" s="210">
        <f t="shared" si="14"/>
        <v>765</v>
      </c>
      <c r="K22" s="226"/>
    </row>
    <row r="23" spans="1:11" ht="18" customHeight="1">
      <c r="A23" s="218"/>
      <c r="B23" s="200" t="str">
        <f>'Voorronden invullen'!B23</f>
        <v>Chantal en Christiaan</v>
      </c>
      <c r="C23" s="152"/>
      <c r="D23" s="213"/>
      <c r="E23" s="152"/>
      <c r="F23" s="152"/>
      <c r="G23" s="152"/>
      <c r="H23" s="214"/>
      <c r="I23" s="215"/>
      <c r="J23" s="216"/>
      <c r="K23" s="217"/>
    </row>
    <row r="24" spans="1:11" ht="18.2" customHeight="1">
      <c r="A24" s="218"/>
      <c r="B24" s="202" t="str">
        <f>'Voorronden invullen'!B24</f>
        <v>Chantal de Olde</v>
      </c>
      <c r="C24" s="203">
        <f>'Voorronden invullen'!C24</f>
        <v>75</v>
      </c>
      <c r="D24" s="205">
        <f t="shared" si="0"/>
        <v>300</v>
      </c>
      <c r="E24" s="206">
        <f>'Voorronden invullen'!E24</f>
        <v>151</v>
      </c>
      <c r="F24" s="206">
        <f>'Voorronden invullen'!F24</f>
        <v>135</v>
      </c>
      <c r="G24" s="206">
        <f>'Voorronden invullen'!G24</f>
        <v>114</v>
      </c>
      <c r="H24" s="208">
        <f>'Voorronden invullen'!H24</f>
        <v>104</v>
      </c>
      <c r="I24" s="210">
        <f t="shared" ref="I24:I25" si="15">SUM(E24:H24)</f>
        <v>504</v>
      </c>
      <c r="J24" s="210">
        <f t="shared" ref="J24:J25" si="16">IF(I24&gt;0,I24+(COUNT(E24:H24)*C24),0)</f>
        <v>804</v>
      </c>
      <c r="K24" s="225">
        <f t="shared" si="6"/>
        <v>1683</v>
      </c>
    </row>
    <row r="25" spans="1:11" ht="18.2" customHeight="1">
      <c r="A25" s="218"/>
      <c r="B25" s="202" t="str">
        <f>'Voorronden invullen'!B25</f>
        <v>Christiaan Veendorp</v>
      </c>
      <c r="C25" s="203">
        <f>'Voorronden invullen'!C25</f>
        <v>0</v>
      </c>
      <c r="D25" s="205">
        <f t="shared" si="0"/>
        <v>0</v>
      </c>
      <c r="E25" s="206">
        <f>'Voorronden invullen'!E25</f>
        <v>236</v>
      </c>
      <c r="F25" s="206">
        <f>'Voorronden invullen'!F25</f>
        <v>216</v>
      </c>
      <c r="G25" s="206">
        <f>'Voorronden invullen'!G25</f>
        <v>223</v>
      </c>
      <c r="H25" s="208">
        <f>'Voorronden invullen'!H25</f>
        <v>204</v>
      </c>
      <c r="I25" s="210">
        <f t="shared" si="15"/>
        <v>879</v>
      </c>
      <c r="J25" s="210">
        <f t="shared" si="16"/>
        <v>879</v>
      </c>
      <c r="K25" s="226"/>
    </row>
    <row r="26" spans="1:11" ht="18" customHeight="1">
      <c r="A26" s="218"/>
      <c r="B26" s="200" t="str">
        <f>'Voorronden invullen'!B26</f>
        <v>Dirk en Gerd-Jan</v>
      </c>
      <c r="C26" s="152"/>
      <c r="D26" s="213"/>
      <c r="E26" s="152"/>
      <c r="F26" s="152"/>
      <c r="G26" s="152"/>
      <c r="H26" s="214"/>
      <c r="I26" s="215"/>
      <c r="J26" s="216"/>
      <c r="K26" s="217"/>
    </row>
    <row r="27" spans="1:11" ht="18.2" customHeight="1">
      <c r="A27" s="218"/>
      <c r="B27" s="202" t="str">
        <f>'Voorronden invullen'!B27</f>
        <v>Dirk Schut</v>
      </c>
      <c r="C27" s="203">
        <f>'Voorronden invullen'!C27</f>
        <v>25</v>
      </c>
      <c r="D27" s="205">
        <f t="shared" si="0"/>
        <v>100</v>
      </c>
      <c r="E27" s="206">
        <f>'Voorronden invullen'!E27</f>
        <v>186</v>
      </c>
      <c r="F27" s="206">
        <f>'Voorronden invullen'!F27</f>
        <v>138</v>
      </c>
      <c r="G27" s="206">
        <f>'Voorronden invullen'!G27</f>
        <v>177</v>
      </c>
      <c r="H27" s="208">
        <f>'Voorronden invullen'!H27</f>
        <v>228</v>
      </c>
      <c r="I27" s="210">
        <f t="shared" ref="I27:I28" si="17">SUM(E27:H27)</f>
        <v>729</v>
      </c>
      <c r="J27" s="210">
        <f t="shared" ref="J27:J28" si="18">IF(I27&gt;0,I27+(COUNT(E27:H27)*C27),0)</f>
        <v>829</v>
      </c>
      <c r="K27" s="225">
        <f t="shared" si="6"/>
        <v>1656</v>
      </c>
    </row>
    <row r="28" spans="1:11" ht="18.2" customHeight="1">
      <c r="A28" s="218"/>
      <c r="B28" s="202" t="str">
        <f>'Voorronden invullen'!B28</f>
        <v>Gerd-Jan Visser</v>
      </c>
      <c r="C28" s="203">
        <f>'Voorronden invullen'!C28</f>
        <v>5</v>
      </c>
      <c r="D28" s="205">
        <f t="shared" si="0"/>
        <v>20</v>
      </c>
      <c r="E28" s="206">
        <f>'Voorronden invullen'!E28</f>
        <v>233</v>
      </c>
      <c r="F28" s="206">
        <f>'Voorronden invullen'!F28</f>
        <v>185</v>
      </c>
      <c r="G28" s="206">
        <f>'Voorronden invullen'!G28</f>
        <v>173</v>
      </c>
      <c r="H28" s="208">
        <f>'Voorronden invullen'!H28</f>
        <v>216</v>
      </c>
      <c r="I28" s="210">
        <f t="shared" si="17"/>
        <v>807</v>
      </c>
      <c r="J28" s="210">
        <f t="shared" si="18"/>
        <v>827</v>
      </c>
      <c r="K28" s="226"/>
    </row>
    <row r="29" spans="1:11" ht="18" customHeight="1">
      <c r="A29" s="218"/>
      <c r="B29" s="200">
        <f>'Voorronden invullen'!B29</f>
        <v>0</v>
      </c>
      <c r="C29" s="152"/>
      <c r="D29" s="213"/>
      <c r="E29" s="152"/>
      <c r="F29" s="152"/>
      <c r="G29" s="152"/>
      <c r="H29" s="214"/>
      <c r="I29" s="215"/>
      <c r="J29" s="216"/>
      <c r="K29" s="217"/>
    </row>
    <row r="30" spans="1:11" ht="18.2" customHeight="1">
      <c r="A30" s="218"/>
      <c r="B30" s="202" t="str">
        <f>'Voorronden invullen'!B30</f>
        <v>Melanie Schut</v>
      </c>
      <c r="C30" s="203">
        <f>'Voorronden invullen'!C30</f>
        <v>65</v>
      </c>
      <c r="D30" s="205">
        <f t="shared" si="0"/>
        <v>260</v>
      </c>
      <c r="E30" s="206">
        <f>'Voorronden invullen'!E30</f>
        <v>119</v>
      </c>
      <c r="F30" s="206">
        <f>'Voorronden invullen'!F30</f>
        <v>131</v>
      </c>
      <c r="G30" s="206">
        <f>'Voorronden invullen'!G30</f>
        <v>120</v>
      </c>
      <c r="H30" s="208">
        <f>'Voorronden invullen'!H30</f>
        <v>152</v>
      </c>
      <c r="I30" s="210">
        <f t="shared" ref="I30:I31" si="19">SUM(E30:H30)</f>
        <v>522</v>
      </c>
      <c r="J30" s="210">
        <f t="shared" ref="J30:J31" si="20">IF(I30&gt;0,I30+(COUNT(E30:H30)*C30),0)</f>
        <v>782</v>
      </c>
      <c r="K30" s="225">
        <f t="shared" si="6"/>
        <v>1547</v>
      </c>
    </row>
    <row r="31" spans="1:11" ht="18.2" customHeight="1">
      <c r="A31" s="218"/>
      <c r="B31" s="202" t="str">
        <f>'Voorronden invullen'!B31</f>
        <v>Tessa Visser</v>
      </c>
      <c r="C31" s="203">
        <f>'Voorronden invullen'!C31</f>
        <v>85</v>
      </c>
      <c r="D31" s="205">
        <f t="shared" si="0"/>
        <v>340</v>
      </c>
      <c r="E31" s="206">
        <f>'Voorronden invullen'!E31</f>
        <v>92</v>
      </c>
      <c r="F31" s="206">
        <f>'Voorronden invullen'!F31</f>
        <v>118</v>
      </c>
      <c r="G31" s="206">
        <f>'Voorronden invullen'!G31</f>
        <v>109</v>
      </c>
      <c r="H31" s="208">
        <f>'Voorronden invullen'!H31</f>
        <v>106</v>
      </c>
      <c r="I31" s="210">
        <f t="shared" si="19"/>
        <v>425</v>
      </c>
      <c r="J31" s="210">
        <f t="shared" si="20"/>
        <v>765</v>
      </c>
      <c r="K31" s="226"/>
    </row>
    <row r="32" spans="1:11" ht="18" customHeight="1">
      <c r="A32" s="218"/>
      <c r="B32" s="200">
        <f>'Voorronden invullen'!B32</f>
        <v>0</v>
      </c>
      <c r="C32" s="152"/>
      <c r="D32" s="213"/>
      <c r="E32" s="152"/>
      <c r="F32" s="152"/>
      <c r="G32" s="152"/>
      <c r="H32" s="214"/>
      <c r="I32" s="215"/>
      <c r="J32" s="216"/>
      <c r="K32" s="217"/>
    </row>
    <row r="33" spans="1:11" ht="18.2" customHeight="1">
      <c r="A33" s="218"/>
      <c r="B33" s="202" t="str">
        <f>'Voorronden invullen'!B33</f>
        <v>Erwin Vos</v>
      </c>
      <c r="C33" s="203">
        <f>'Voorronden invullen'!C33</f>
        <v>43</v>
      </c>
      <c r="D33" s="205">
        <f t="shared" si="0"/>
        <v>172</v>
      </c>
      <c r="E33" s="206">
        <f>'Voorronden invullen'!E33</f>
        <v>170</v>
      </c>
      <c r="F33" s="206">
        <f>'Voorronden invullen'!F33</f>
        <v>154</v>
      </c>
      <c r="G33" s="206">
        <f>'Voorronden invullen'!G33</f>
        <v>121</v>
      </c>
      <c r="H33" s="208">
        <f>'Voorronden invullen'!H33</f>
        <v>191</v>
      </c>
      <c r="I33" s="210">
        <f t="shared" ref="I33:I34" si="21">SUM(E33:H33)</f>
        <v>636</v>
      </c>
      <c r="J33" s="210">
        <f t="shared" ref="J33:J34" si="22">IF(I33&gt;0,I33+(COUNT(E33:H33)*C33),0)</f>
        <v>808</v>
      </c>
      <c r="K33" s="225">
        <f t="shared" si="6"/>
        <v>1517</v>
      </c>
    </row>
    <row r="34" spans="1:11" ht="18.2" customHeight="1">
      <c r="A34" s="218"/>
      <c r="B34" s="202" t="str">
        <f>'Voorronden invullen'!B34</f>
        <v>Edwin vd Velde</v>
      </c>
      <c r="C34" s="203">
        <f>'Voorronden invullen'!C34</f>
        <v>17</v>
      </c>
      <c r="D34" s="205">
        <f t="shared" si="0"/>
        <v>68</v>
      </c>
      <c r="E34" s="206">
        <f>'Voorronden invullen'!E34</f>
        <v>160</v>
      </c>
      <c r="F34" s="206">
        <f>'Voorronden invullen'!F34</f>
        <v>151</v>
      </c>
      <c r="G34" s="206">
        <f>'Voorronden invullen'!G34</f>
        <v>164</v>
      </c>
      <c r="H34" s="208">
        <f>'Voorronden invullen'!H34</f>
        <v>166</v>
      </c>
      <c r="I34" s="210">
        <f t="shared" si="21"/>
        <v>641</v>
      </c>
      <c r="J34" s="210">
        <f t="shared" si="22"/>
        <v>709</v>
      </c>
      <c r="K34" s="226"/>
    </row>
    <row r="35" spans="1:11" ht="18" customHeight="1">
      <c r="A35" s="218"/>
      <c r="B35" s="200">
        <f>'Voorronden invullen'!B35</f>
        <v>0</v>
      </c>
      <c r="C35" s="152"/>
      <c r="D35" s="213"/>
      <c r="E35" s="152"/>
      <c r="F35" s="152"/>
      <c r="G35" s="152"/>
      <c r="H35" s="214"/>
      <c r="I35" s="215"/>
      <c r="J35" s="216"/>
      <c r="K35" s="217"/>
    </row>
    <row r="36" spans="1:11" ht="18.2" customHeight="1">
      <c r="A36" s="218"/>
      <c r="B36" s="202" t="str">
        <f>'Voorronden invullen'!B36</f>
        <v>Klaas Olivier</v>
      </c>
      <c r="C36" s="203">
        <f>'Voorronden invullen'!C36</f>
        <v>39</v>
      </c>
      <c r="D36" s="205">
        <f t="shared" si="0"/>
        <v>156</v>
      </c>
      <c r="E36" s="206">
        <f>'Voorronden invullen'!E36</f>
        <v>196</v>
      </c>
      <c r="F36" s="206">
        <f>'Voorronden invullen'!F36</f>
        <v>147</v>
      </c>
      <c r="G36" s="206">
        <f>'Voorronden invullen'!G36</f>
        <v>116</v>
      </c>
      <c r="H36" s="208">
        <f>'Voorronden invullen'!H36</f>
        <v>172</v>
      </c>
      <c r="I36" s="210">
        <f t="shared" ref="I36:I37" si="23">SUM(E36:H36)</f>
        <v>631</v>
      </c>
      <c r="J36" s="210">
        <f t="shared" ref="J36:J37" si="24">IF(I36&gt;0,I36+(COUNT(E36:H36)*C36),0)</f>
        <v>787</v>
      </c>
      <c r="K36" s="225">
        <f t="shared" si="6"/>
        <v>1537</v>
      </c>
    </row>
    <row r="37" spans="1:11" ht="18.2" customHeight="1">
      <c r="A37" s="218"/>
      <c r="B37" s="202" t="str">
        <f>'Voorronden invullen'!B37</f>
        <v>René de Rond</v>
      </c>
      <c r="C37" s="203">
        <f>'Voorronden invullen'!C37</f>
        <v>28</v>
      </c>
      <c r="D37" s="205">
        <f t="shared" si="0"/>
        <v>112</v>
      </c>
      <c r="E37" s="206">
        <f>'Voorronden invullen'!E37</f>
        <v>174</v>
      </c>
      <c r="F37" s="206">
        <f>'Voorronden invullen'!F37</f>
        <v>146</v>
      </c>
      <c r="G37" s="206">
        <f>'Voorronden invullen'!G37</f>
        <v>144</v>
      </c>
      <c r="H37" s="208">
        <f>'Voorronden invullen'!H37</f>
        <v>174</v>
      </c>
      <c r="I37" s="210">
        <f t="shared" si="23"/>
        <v>638</v>
      </c>
      <c r="J37" s="210">
        <f t="shared" si="24"/>
        <v>750</v>
      </c>
      <c r="K37" s="226"/>
    </row>
    <row r="38" spans="1:11" ht="18" customHeight="1">
      <c r="A38" s="218"/>
      <c r="B38" s="200">
        <f>'Voorronden invullen'!B38</f>
        <v>0</v>
      </c>
      <c r="C38" s="152"/>
      <c r="D38" s="213"/>
      <c r="E38" s="152"/>
      <c r="F38" s="152"/>
      <c r="G38" s="152"/>
      <c r="H38" s="214"/>
      <c r="I38" s="215"/>
      <c r="J38" s="216"/>
      <c r="K38" s="217"/>
    </row>
    <row r="39" spans="1:11" ht="18.2" customHeight="1">
      <c r="A39" s="218"/>
      <c r="B39" s="202" t="str">
        <f>'Voorronden invullen'!B39</f>
        <v>Miranda Reyneveld</v>
      </c>
      <c r="C39" s="203">
        <f>'Voorronden invullen'!C39</f>
        <v>28</v>
      </c>
      <c r="D39" s="205">
        <f t="shared" si="0"/>
        <v>112</v>
      </c>
      <c r="E39" s="206">
        <f>'Voorronden invullen'!E39</f>
        <v>200</v>
      </c>
      <c r="F39" s="206">
        <f>'Voorronden invullen'!F39</f>
        <v>151</v>
      </c>
      <c r="G39" s="206">
        <f>'Voorronden invullen'!G39</f>
        <v>148</v>
      </c>
      <c r="H39" s="208">
        <f>'Voorronden invullen'!H39</f>
        <v>147</v>
      </c>
      <c r="I39" s="210">
        <f t="shared" ref="I39:I40" si="25">SUM(E39:H39)</f>
        <v>646</v>
      </c>
      <c r="J39" s="210">
        <f t="shared" ref="J39:J40" si="26">IF(I39&gt;0,I39+(COUNT(E39:H39)*C39),0)</f>
        <v>758</v>
      </c>
      <c r="K39" s="225">
        <f t="shared" si="6"/>
        <v>1496</v>
      </c>
    </row>
    <row r="40" spans="1:11" ht="18.2" customHeight="1">
      <c r="A40" s="218"/>
      <c r="B40" s="202" t="str">
        <f>'Voorronden invullen'!B40</f>
        <v>Louw de Kievit</v>
      </c>
      <c r="C40" s="203">
        <f>'Voorronden invullen'!C40</f>
        <v>26</v>
      </c>
      <c r="D40" s="205">
        <f t="shared" si="0"/>
        <v>104</v>
      </c>
      <c r="E40" s="206">
        <f>'Voorronden invullen'!E40</f>
        <v>176</v>
      </c>
      <c r="F40" s="206">
        <f>'Voorronden invullen'!F40</f>
        <v>160</v>
      </c>
      <c r="G40" s="206">
        <f>'Voorronden invullen'!G40</f>
        <v>145</v>
      </c>
      <c r="H40" s="208">
        <f>'Voorronden invullen'!H40</f>
        <v>153</v>
      </c>
      <c r="I40" s="210">
        <f t="shared" si="25"/>
        <v>634</v>
      </c>
      <c r="J40" s="210">
        <f t="shared" si="26"/>
        <v>738</v>
      </c>
      <c r="K40" s="226"/>
    </row>
    <row r="41" spans="1:11" ht="18" customHeight="1">
      <c r="A41" s="218"/>
      <c r="B41" s="200">
        <f>'Voorronden invullen'!B41</f>
        <v>0</v>
      </c>
      <c r="C41" s="152"/>
      <c r="D41" s="213"/>
      <c r="E41" s="152"/>
      <c r="F41" s="152"/>
      <c r="G41" s="152"/>
      <c r="H41" s="214"/>
      <c r="I41" s="215"/>
      <c r="J41" s="216"/>
      <c r="K41" s="217"/>
    </row>
    <row r="42" spans="1:11" ht="18.2" customHeight="1">
      <c r="A42" s="218"/>
      <c r="B42" s="202" t="str">
        <f>'Voorronden invullen'!B42</f>
        <v>Henk van Wezep</v>
      </c>
      <c r="C42" s="203">
        <f>'Voorronden invullen'!C42</f>
        <v>77</v>
      </c>
      <c r="D42" s="205">
        <f t="shared" si="0"/>
        <v>308</v>
      </c>
      <c r="E42" s="206">
        <f>'Voorronden invullen'!E42</f>
        <v>134</v>
      </c>
      <c r="F42" s="206">
        <f>'Voorronden invullen'!F42</f>
        <v>118</v>
      </c>
      <c r="G42" s="206">
        <f>'Voorronden invullen'!G42</f>
        <v>128</v>
      </c>
      <c r="H42" s="208">
        <f>'Voorronden invullen'!H42</f>
        <v>128</v>
      </c>
      <c r="I42" s="210">
        <f t="shared" ref="I42:I43" si="27">SUM(E42:H42)</f>
        <v>508</v>
      </c>
      <c r="J42" s="210">
        <f t="shared" ref="J42:J43" si="28">IF(I42&gt;0,I42+(COUNT(E42:H42)*C42),0)</f>
        <v>816</v>
      </c>
      <c r="K42" s="225">
        <f t="shared" si="6"/>
        <v>1577</v>
      </c>
    </row>
    <row r="43" spans="1:11" ht="18.2" customHeight="1">
      <c r="A43" s="218"/>
      <c r="B43" s="202" t="str">
        <f>'Voorronden invullen'!B43</f>
        <v>Dave van Wezep</v>
      </c>
      <c r="C43" s="203">
        <f>'Voorronden invullen'!C43</f>
        <v>33</v>
      </c>
      <c r="D43" s="205">
        <f t="shared" si="0"/>
        <v>132</v>
      </c>
      <c r="E43" s="206">
        <f>'Voorronden invullen'!E43</f>
        <v>173</v>
      </c>
      <c r="F43" s="206">
        <f>'Voorronden invullen'!F43</f>
        <v>180</v>
      </c>
      <c r="G43" s="206">
        <f>'Voorronden invullen'!G43</f>
        <v>131</v>
      </c>
      <c r="H43" s="208">
        <f>'Voorronden invullen'!H43</f>
        <v>145</v>
      </c>
      <c r="I43" s="210">
        <f t="shared" si="27"/>
        <v>629</v>
      </c>
      <c r="J43" s="210">
        <f t="shared" si="28"/>
        <v>761</v>
      </c>
      <c r="K43" s="226"/>
    </row>
    <row r="44" spans="1:11" ht="18" customHeight="1">
      <c r="A44" s="218"/>
      <c r="B44" s="200">
        <f>'Voorronden invullen'!B44</f>
        <v>0</v>
      </c>
      <c r="C44" s="152"/>
      <c r="D44" s="213"/>
      <c r="E44" s="152"/>
      <c r="F44" s="152"/>
      <c r="G44" s="152"/>
      <c r="H44" s="214"/>
      <c r="I44" s="215"/>
      <c r="J44" s="216"/>
      <c r="K44" s="217"/>
    </row>
    <row r="45" spans="1:11" ht="18.2" customHeight="1">
      <c r="A45" s="218"/>
      <c r="B45" s="202" t="str">
        <f>'Voorronden invullen'!B45</f>
        <v>Elmer van Luijk</v>
      </c>
      <c r="C45" s="203">
        <f>'Voorronden invullen'!C45</f>
        <v>0</v>
      </c>
      <c r="D45" s="205">
        <f t="shared" si="0"/>
        <v>0</v>
      </c>
      <c r="E45" s="206">
        <f>'Voorronden invullen'!E45</f>
        <v>188</v>
      </c>
      <c r="F45" s="206">
        <f>'Voorronden invullen'!F45</f>
        <v>195</v>
      </c>
      <c r="G45" s="206">
        <f>'Voorronden invullen'!G45</f>
        <v>197</v>
      </c>
      <c r="H45" s="208">
        <f>'Voorronden invullen'!H45</f>
        <v>213</v>
      </c>
      <c r="I45" s="210">
        <f t="shared" ref="I45:I46" si="29">SUM(E45:H45)</f>
        <v>793</v>
      </c>
      <c r="J45" s="210">
        <f t="shared" ref="J45:J46" si="30">IF(I45&gt;0,I45+(COUNT(E45:H45)*C45),0)</f>
        <v>793</v>
      </c>
      <c r="K45" s="225">
        <f t="shared" si="6"/>
        <v>1511</v>
      </c>
    </row>
    <row r="46" spans="1:11" ht="18.2" customHeight="1">
      <c r="A46" s="218"/>
      <c r="B46" s="202" t="str">
        <f>'Voorronden invullen'!B46</f>
        <v>Chris van Prattenburg</v>
      </c>
      <c r="C46" s="203">
        <f>'Voorronden invullen'!C46</f>
        <v>13</v>
      </c>
      <c r="D46" s="205">
        <f t="shared" si="0"/>
        <v>52</v>
      </c>
      <c r="E46" s="206">
        <f>'Voorronden invullen'!E46</f>
        <v>148</v>
      </c>
      <c r="F46" s="206">
        <f>'Voorronden invullen'!F46</f>
        <v>191</v>
      </c>
      <c r="G46" s="206">
        <f>'Voorronden invullen'!G46</f>
        <v>162</v>
      </c>
      <c r="H46" s="208">
        <f>'Voorronden invullen'!H46</f>
        <v>165</v>
      </c>
      <c r="I46" s="210">
        <f t="shared" si="29"/>
        <v>666</v>
      </c>
      <c r="J46" s="210">
        <f t="shared" si="30"/>
        <v>718</v>
      </c>
      <c r="K46" s="226"/>
    </row>
    <row r="47" spans="1:11" ht="18" customHeight="1">
      <c r="A47" s="218"/>
      <c r="B47" s="200">
        <f>'Voorronden invullen'!B47</f>
        <v>0</v>
      </c>
      <c r="C47" s="152"/>
      <c r="D47" s="213"/>
      <c r="E47" s="152"/>
      <c r="F47" s="152"/>
      <c r="G47" s="152"/>
      <c r="H47" s="214"/>
      <c r="I47" s="215"/>
      <c r="J47" s="216"/>
      <c r="K47" s="217"/>
    </row>
    <row r="48" spans="1:11" ht="18.2" customHeight="1">
      <c r="A48" s="218"/>
      <c r="B48" s="202" t="str">
        <f>'Voorronden invullen'!B48</f>
        <v>Robin van Prattenburg</v>
      </c>
      <c r="C48" s="203">
        <f>'Voorronden invullen'!C48</f>
        <v>38</v>
      </c>
      <c r="D48" s="205">
        <f t="shared" si="0"/>
        <v>152</v>
      </c>
      <c r="E48" s="206">
        <f>'Voorronden invullen'!E48</f>
        <v>129</v>
      </c>
      <c r="F48" s="206">
        <f>'Voorronden invullen'!F48</f>
        <v>148</v>
      </c>
      <c r="G48" s="206">
        <f>'Voorronden invullen'!G48</f>
        <v>188</v>
      </c>
      <c r="H48" s="208">
        <f>'Voorronden invullen'!H48</f>
        <v>133</v>
      </c>
      <c r="I48" s="210">
        <f t="shared" ref="I48:I49" si="31">SUM(E48:H48)</f>
        <v>598</v>
      </c>
      <c r="J48" s="210">
        <f t="shared" ref="J48:J49" si="32">IF(I48&gt;0,I48+(COUNT(E48:H48)*C48),0)</f>
        <v>750</v>
      </c>
      <c r="K48" s="225">
        <f t="shared" si="6"/>
        <v>1552</v>
      </c>
    </row>
    <row r="49" spans="1:11" ht="18.2" customHeight="1">
      <c r="A49" s="218"/>
      <c r="B49" s="202" t="str">
        <f>'Voorronden invullen'!B49</f>
        <v>Mannee van Luijk</v>
      </c>
      <c r="C49" s="203">
        <f>'Voorronden invullen'!C49</f>
        <v>47</v>
      </c>
      <c r="D49" s="205">
        <f t="shared" si="0"/>
        <v>188</v>
      </c>
      <c r="E49" s="206">
        <f>'Voorronden invullen'!E49</f>
        <v>112</v>
      </c>
      <c r="F49" s="206">
        <f>'Voorronden invullen'!F49</f>
        <v>133</v>
      </c>
      <c r="G49" s="206">
        <f>'Voorronden invullen'!G49</f>
        <v>186</v>
      </c>
      <c r="H49" s="208">
        <f>'Voorronden invullen'!H49</f>
        <v>183</v>
      </c>
      <c r="I49" s="210">
        <f t="shared" si="31"/>
        <v>614</v>
      </c>
      <c r="J49" s="210">
        <f t="shared" si="32"/>
        <v>802</v>
      </c>
      <c r="K49" s="226"/>
    </row>
    <row r="50" spans="1:11" ht="18" customHeight="1">
      <c r="A50" s="218"/>
      <c r="B50" s="200">
        <f>'Voorronden invullen'!B50</f>
        <v>0</v>
      </c>
      <c r="C50" s="152"/>
      <c r="D50" s="213"/>
      <c r="E50" s="152"/>
      <c r="F50" s="152"/>
      <c r="G50" s="152"/>
      <c r="H50" s="214"/>
      <c r="I50" s="215"/>
      <c r="J50" s="216"/>
      <c r="K50" s="217"/>
    </row>
    <row r="51" spans="1:11" ht="18.2" customHeight="1">
      <c r="A51" s="218"/>
      <c r="B51" s="202" t="str">
        <f>'Voorronden invullen'!B51</f>
        <v>Thijs Borgijink</v>
      </c>
      <c r="C51" s="203">
        <f>'Voorronden invullen'!C51</f>
        <v>65</v>
      </c>
      <c r="D51" s="205">
        <f t="shared" si="0"/>
        <v>260</v>
      </c>
      <c r="E51" s="206">
        <f>'Voorronden invullen'!E51</f>
        <v>125</v>
      </c>
      <c r="F51" s="206">
        <f>'Voorronden invullen'!F51</f>
        <v>162</v>
      </c>
      <c r="G51" s="206">
        <f>'Voorronden invullen'!G51</f>
        <v>129</v>
      </c>
      <c r="H51" s="208">
        <f>'Voorronden invullen'!H51</f>
        <v>143</v>
      </c>
      <c r="I51" s="210">
        <f t="shared" ref="I51:I52" si="33">SUM(E51:H51)</f>
        <v>559</v>
      </c>
      <c r="J51" s="210">
        <f t="shared" ref="J51:J52" si="34">IF(I51&gt;0,I51+(COUNT(E51:H51)*C51),0)</f>
        <v>819</v>
      </c>
      <c r="K51" s="225">
        <f t="shared" si="6"/>
        <v>1549</v>
      </c>
    </row>
    <row r="52" spans="1:11" ht="18.2" customHeight="1">
      <c r="A52" s="218"/>
      <c r="B52" s="202" t="str">
        <f>'Voorronden invullen'!B52</f>
        <v>Karen Ballast</v>
      </c>
      <c r="C52" s="203">
        <f>'Voorronden invullen'!C52</f>
        <v>77</v>
      </c>
      <c r="D52" s="205">
        <f t="shared" si="0"/>
        <v>308</v>
      </c>
      <c r="E52" s="206">
        <f>'Voorronden invullen'!E52</f>
        <v>110</v>
      </c>
      <c r="F52" s="206">
        <f>'Voorronden invullen'!F52</f>
        <v>125</v>
      </c>
      <c r="G52" s="206">
        <f>'Voorronden invullen'!G52</f>
        <v>92</v>
      </c>
      <c r="H52" s="208">
        <f>'Voorronden invullen'!H52</f>
        <v>95</v>
      </c>
      <c r="I52" s="210">
        <f t="shared" si="33"/>
        <v>422</v>
      </c>
      <c r="J52" s="210">
        <f t="shared" si="34"/>
        <v>730</v>
      </c>
      <c r="K52" s="226"/>
    </row>
    <row r="53" spans="1:11" ht="18" customHeight="1">
      <c r="A53" s="218"/>
      <c r="B53" s="200">
        <f>'Voorronden invullen'!B53</f>
        <v>0</v>
      </c>
      <c r="C53" s="152"/>
      <c r="D53" s="213"/>
      <c r="E53" s="152"/>
      <c r="F53" s="152"/>
      <c r="G53" s="152"/>
      <c r="H53" s="214"/>
      <c r="I53" s="215"/>
      <c r="J53" s="216"/>
      <c r="K53" s="217"/>
    </row>
    <row r="54" spans="1:11" ht="18.2" customHeight="1">
      <c r="A54" s="218"/>
      <c r="B54" s="202" t="str">
        <f>'Voorronden invullen'!B54</f>
        <v>Sjoerd Huizinga</v>
      </c>
      <c r="C54" s="203">
        <f>'Voorronden invullen'!C54</f>
        <v>42</v>
      </c>
      <c r="D54" s="205">
        <f t="shared" si="0"/>
        <v>168</v>
      </c>
      <c r="E54" s="206">
        <f>'Voorronden invullen'!E54</f>
        <v>138</v>
      </c>
      <c r="F54" s="206">
        <f>'Voorronden invullen'!F54</f>
        <v>107</v>
      </c>
      <c r="G54" s="206">
        <f>'Voorronden invullen'!G54</f>
        <v>135</v>
      </c>
      <c r="H54" s="208">
        <f>'Voorronden invullen'!H54</f>
        <v>169</v>
      </c>
      <c r="I54" s="210">
        <f t="shared" ref="I54:I55" si="35">SUM(E54:H54)</f>
        <v>549</v>
      </c>
      <c r="J54" s="210">
        <f t="shared" ref="J54:J55" si="36">IF(I54&gt;0,I54+(COUNT(E54:H54)*C54),0)</f>
        <v>717</v>
      </c>
      <c r="K54" s="225">
        <f t="shared" si="6"/>
        <v>1561</v>
      </c>
    </row>
    <row r="55" spans="1:11" ht="18.2" customHeight="1">
      <c r="A55" s="218"/>
      <c r="B55" s="202" t="str">
        <f>'Voorronden invullen'!B55</f>
        <v>Rick de Wit</v>
      </c>
      <c r="C55" s="203">
        <f>'Voorronden invullen'!C55</f>
        <v>29</v>
      </c>
      <c r="D55" s="205">
        <f t="shared" si="0"/>
        <v>116</v>
      </c>
      <c r="E55" s="206">
        <f>'Voorronden invullen'!E55</f>
        <v>159</v>
      </c>
      <c r="F55" s="206">
        <f>'Voorronden invullen'!F55</f>
        <v>213</v>
      </c>
      <c r="G55" s="206">
        <f>'Voorronden invullen'!G55</f>
        <v>155</v>
      </c>
      <c r="H55" s="208">
        <f>'Voorronden invullen'!H55</f>
        <v>201</v>
      </c>
      <c r="I55" s="210">
        <f t="shared" si="35"/>
        <v>728</v>
      </c>
      <c r="J55" s="210">
        <f t="shared" si="36"/>
        <v>844</v>
      </c>
      <c r="K55" s="226"/>
    </row>
    <row r="56" spans="1:11" ht="18" customHeight="1">
      <c r="A56" s="218"/>
      <c r="B56" s="200">
        <f>'Voorronden invullen'!B56</f>
        <v>0</v>
      </c>
      <c r="C56" s="152"/>
      <c r="D56" s="213"/>
      <c r="E56" s="152"/>
      <c r="F56" s="152"/>
      <c r="G56" s="152"/>
      <c r="H56" s="214"/>
      <c r="I56" s="215"/>
      <c r="J56" s="216"/>
      <c r="K56" s="217"/>
    </row>
    <row r="57" spans="1:11" ht="18.2" customHeight="1">
      <c r="A57" s="218"/>
      <c r="B57" s="202" t="str">
        <f>'Voorronden invullen'!B57</f>
        <v>Belinda van Eerde</v>
      </c>
      <c r="C57" s="203">
        <f>'Voorronden invullen'!C57</f>
        <v>17</v>
      </c>
      <c r="D57" s="205">
        <f t="shared" si="0"/>
        <v>68</v>
      </c>
      <c r="E57" s="206">
        <f>'Voorronden invullen'!E57</f>
        <v>169</v>
      </c>
      <c r="F57" s="206">
        <f>'Voorronden invullen'!F57</f>
        <v>176</v>
      </c>
      <c r="G57" s="206">
        <f>'Voorronden invullen'!G57</f>
        <v>140</v>
      </c>
      <c r="H57" s="208">
        <f>'Voorronden invullen'!H57</f>
        <v>178</v>
      </c>
      <c r="I57" s="210">
        <f t="shared" ref="I57:I58" si="37">SUM(E57:H57)</f>
        <v>663</v>
      </c>
      <c r="J57" s="210">
        <f t="shared" ref="J57:J58" si="38">IF(I57&gt;0,I57+(COUNT(E57:H57)*C57),0)</f>
        <v>731</v>
      </c>
      <c r="K57" s="225">
        <f t="shared" si="6"/>
        <v>1472</v>
      </c>
    </row>
    <row r="58" spans="1:11" ht="18.2" customHeight="1">
      <c r="A58" s="218"/>
      <c r="B58" s="202" t="str">
        <f>'Voorronden invullen'!B58</f>
        <v>Karin Jol</v>
      </c>
      <c r="C58" s="203">
        <f>'Voorronden invullen'!C58</f>
        <v>15</v>
      </c>
      <c r="D58" s="205">
        <f t="shared" si="0"/>
        <v>60</v>
      </c>
      <c r="E58" s="206">
        <f>'Voorronden invullen'!E58</f>
        <v>137</v>
      </c>
      <c r="F58" s="206">
        <f>'Voorronden invullen'!F58</f>
        <v>171</v>
      </c>
      <c r="G58" s="206">
        <f>'Voorronden invullen'!G58</f>
        <v>229</v>
      </c>
      <c r="H58" s="208">
        <f>'Voorronden invullen'!H58</f>
        <v>144</v>
      </c>
      <c r="I58" s="210">
        <f t="shared" si="37"/>
        <v>681</v>
      </c>
      <c r="J58" s="210">
        <f t="shared" si="38"/>
        <v>741</v>
      </c>
      <c r="K58" s="226"/>
    </row>
    <row r="59" spans="1:11" ht="18" customHeight="1">
      <c r="A59" s="218"/>
      <c r="B59" s="200" t="str">
        <f>'Voorronden invullen'!B59</f>
        <v>Rick en Mike</v>
      </c>
      <c r="C59" s="152"/>
      <c r="D59" s="213"/>
      <c r="E59" s="152"/>
      <c r="F59" s="152"/>
      <c r="G59" s="152"/>
      <c r="H59" s="214"/>
      <c r="I59" s="215"/>
      <c r="J59" s="216"/>
      <c r="K59" s="217"/>
    </row>
    <row r="60" spans="1:11" ht="18.2" customHeight="1">
      <c r="A60" s="218"/>
      <c r="B60" s="202" t="str">
        <f>'Voorronden invullen'!B60</f>
        <v>Rick Bouma</v>
      </c>
      <c r="C60" s="203">
        <f>'Voorronden invullen'!C60</f>
        <v>69</v>
      </c>
      <c r="D60" s="205">
        <f t="shared" si="0"/>
        <v>276</v>
      </c>
      <c r="E60" s="206">
        <f>'Voorronden invullen'!E60</f>
        <v>147</v>
      </c>
      <c r="F60" s="206">
        <f>'Voorronden invullen'!F60</f>
        <v>137</v>
      </c>
      <c r="G60" s="206">
        <f>'Voorronden invullen'!G60</f>
        <v>122</v>
      </c>
      <c r="H60" s="208">
        <f>'Voorronden invullen'!H60</f>
        <v>160</v>
      </c>
      <c r="I60" s="210">
        <f t="shared" ref="I60:I61" si="39">SUM(E60:H60)</f>
        <v>566</v>
      </c>
      <c r="J60" s="210">
        <f t="shared" ref="J60:J61" si="40">IF(I60&gt;0,I60+(COUNT(E60:H60)*C60),0)</f>
        <v>842</v>
      </c>
      <c r="K60" s="225">
        <f t="shared" si="6"/>
        <v>1703</v>
      </c>
    </row>
    <row r="61" spans="1:11" ht="18.2" customHeight="1">
      <c r="A61" s="218"/>
      <c r="B61" s="202" t="str">
        <f>'Voorronden invullen'!B61</f>
        <v>Mike van Wezep</v>
      </c>
      <c r="C61" s="203">
        <f>'Voorronden invullen'!C61</f>
        <v>59</v>
      </c>
      <c r="D61" s="205">
        <f t="shared" si="0"/>
        <v>236</v>
      </c>
      <c r="E61" s="206">
        <f>'Voorronden invullen'!E61</f>
        <v>227</v>
      </c>
      <c r="F61" s="206">
        <f>'Voorronden invullen'!F61</f>
        <v>166</v>
      </c>
      <c r="G61" s="206">
        <f>'Voorronden invullen'!G61</f>
        <v>123</v>
      </c>
      <c r="H61" s="208">
        <f>'Voorronden invullen'!H61</f>
        <v>109</v>
      </c>
      <c r="I61" s="210">
        <f t="shared" si="39"/>
        <v>625</v>
      </c>
      <c r="J61" s="210">
        <f t="shared" si="40"/>
        <v>861</v>
      </c>
      <c r="K61" s="226"/>
    </row>
    <row r="62" spans="1:11" ht="18" customHeight="1">
      <c r="A62" s="218"/>
      <c r="B62" s="200" t="str">
        <f>'Voorronden invullen'!B62</f>
        <v>Marum 1</v>
      </c>
      <c r="C62" s="152"/>
      <c r="D62" s="213"/>
      <c r="E62" s="152"/>
      <c r="F62" s="152"/>
      <c r="G62" s="152"/>
      <c r="H62" s="214"/>
      <c r="I62" s="215"/>
      <c r="J62" s="216"/>
      <c r="K62" s="217"/>
    </row>
    <row r="63" spans="1:11" ht="18.2" customHeight="1">
      <c r="A63" s="218"/>
      <c r="B63" s="202" t="str">
        <f>'Voorronden invullen'!B63</f>
        <v>Dennis Veen</v>
      </c>
      <c r="C63" s="203">
        <f>'Voorronden invullen'!C63</f>
        <v>3</v>
      </c>
      <c r="D63" s="205">
        <f t="shared" si="0"/>
        <v>12</v>
      </c>
      <c r="E63" s="206">
        <f>'Voorronden invullen'!E63</f>
        <v>217</v>
      </c>
      <c r="F63" s="206">
        <f>'Voorronden invullen'!F63</f>
        <v>213</v>
      </c>
      <c r="G63" s="206">
        <f>'Voorronden invullen'!G63</f>
        <v>160</v>
      </c>
      <c r="H63" s="208">
        <f>'Voorronden invullen'!H63</f>
        <v>226</v>
      </c>
      <c r="I63" s="210">
        <f t="shared" ref="I63:I64" si="41">SUM(E63:H63)</f>
        <v>816</v>
      </c>
      <c r="J63" s="210">
        <f t="shared" ref="J63:J64" si="42">IF(I63&gt;0,I63+(COUNT(E63:H63)*C63),0)</f>
        <v>828</v>
      </c>
      <c r="K63" s="225">
        <f t="shared" si="6"/>
        <v>1517</v>
      </c>
    </row>
    <row r="64" spans="1:11" ht="18.2" customHeight="1">
      <c r="A64" s="218"/>
      <c r="B64" s="202" t="str">
        <f>'Voorronden invullen'!B64</f>
        <v>Frank Veen</v>
      </c>
      <c r="C64" s="203">
        <f>'Voorronden invullen'!C64</f>
        <v>42</v>
      </c>
      <c r="D64" s="205">
        <f t="shared" si="0"/>
        <v>168</v>
      </c>
      <c r="E64" s="206">
        <f>'Voorronden invullen'!E64</f>
        <v>134</v>
      </c>
      <c r="F64" s="206">
        <f>'Voorronden invullen'!F64</f>
        <v>112</v>
      </c>
      <c r="G64" s="206">
        <f>'Voorronden invullen'!G64</f>
        <v>139</v>
      </c>
      <c r="H64" s="208">
        <f>'Voorronden invullen'!H64</f>
        <v>136</v>
      </c>
      <c r="I64" s="210">
        <f t="shared" si="41"/>
        <v>521</v>
      </c>
      <c r="J64" s="210">
        <f t="shared" si="42"/>
        <v>689</v>
      </c>
      <c r="K64" s="226"/>
    </row>
    <row r="65" spans="1:11" ht="18" customHeight="1">
      <c r="A65" s="218"/>
      <c r="B65" s="200" t="str">
        <f>'Voorronden invullen'!B65</f>
        <v>Marum 2</v>
      </c>
      <c r="C65" s="152"/>
      <c r="D65" s="213"/>
      <c r="E65" s="152"/>
      <c r="F65" s="152"/>
      <c r="G65" s="152"/>
      <c r="H65" s="214"/>
      <c r="I65" s="215"/>
      <c r="J65" s="216"/>
      <c r="K65" s="217"/>
    </row>
    <row r="66" spans="1:11" ht="18.2" customHeight="1">
      <c r="A66" s="218"/>
      <c r="B66" s="202" t="str">
        <f>'Voorronden invullen'!B66</f>
        <v>Lodewijk Vogelzang</v>
      </c>
      <c r="C66" s="203">
        <f>'Voorronden invullen'!C66</f>
        <v>21</v>
      </c>
      <c r="D66" s="205">
        <f t="shared" si="0"/>
        <v>84</v>
      </c>
      <c r="E66" s="206">
        <f>'Voorronden invullen'!E66</f>
        <v>234</v>
      </c>
      <c r="F66" s="206">
        <f>'Voorronden invullen'!F66</f>
        <v>149</v>
      </c>
      <c r="G66" s="206">
        <f>'Voorronden invullen'!G66</f>
        <v>162</v>
      </c>
      <c r="H66" s="208">
        <f>'Voorronden invullen'!H66</f>
        <v>203</v>
      </c>
      <c r="I66" s="210">
        <f t="shared" ref="I66:I67" si="43">SUM(E66:H66)</f>
        <v>748</v>
      </c>
      <c r="J66" s="210">
        <f t="shared" ref="J66:J67" si="44">IF(I66&gt;0,I66+(COUNT(E66:H66)*C66),0)</f>
        <v>832</v>
      </c>
      <c r="K66" s="225">
        <f t="shared" si="6"/>
        <v>1556</v>
      </c>
    </row>
    <row r="67" spans="1:11" ht="18.2" customHeight="1">
      <c r="A67" s="218"/>
      <c r="B67" s="202" t="str">
        <f>'Voorronden invullen'!B67</f>
        <v>Jan Zandvliet</v>
      </c>
      <c r="C67" s="203">
        <f>'Voorronden invullen'!C67</f>
        <v>31</v>
      </c>
      <c r="D67" s="205">
        <f t="shared" si="0"/>
        <v>124</v>
      </c>
      <c r="E67" s="206">
        <f>'Voorronden invullen'!E67</f>
        <v>136</v>
      </c>
      <c r="F67" s="206">
        <f>'Voorronden invullen'!F67</f>
        <v>146</v>
      </c>
      <c r="G67" s="206">
        <f>'Voorronden invullen'!G67</f>
        <v>179</v>
      </c>
      <c r="H67" s="208">
        <f>'Voorronden invullen'!H67</f>
        <v>139</v>
      </c>
      <c r="I67" s="210">
        <f t="shared" si="43"/>
        <v>600</v>
      </c>
      <c r="J67" s="210">
        <f t="shared" si="44"/>
        <v>724</v>
      </c>
      <c r="K67" s="226"/>
    </row>
    <row r="68" spans="1:11" ht="18" customHeight="1">
      <c r="A68" s="218"/>
      <c r="B68" s="200" t="str">
        <f>'Voorronden invullen'!B68</f>
        <v>Marum3</v>
      </c>
      <c r="C68" s="152"/>
      <c r="D68" s="213"/>
      <c r="E68" s="152"/>
      <c r="F68" s="152"/>
      <c r="G68" s="152"/>
      <c r="H68" s="214"/>
      <c r="I68" s="215"/>
      <c r="J68" s="216"/>
      <c r="K68" s="217"/>
    </row>
    <row r="69" spans="1:11" ht="18.2" customHeight="1">
      <c r="A69" s="218"/>
      <c r="B69" s="202" t="str">
        <f>'Voorronden invullen'!B69</f>
        <v>Diana Nauta</v>
      </c>
      <c r="C69" s="203">
        <f>'Voorronden invullen'!C69</f>
        <v>51</v>
      </c>
      <c r="D69" s="205">
        <f t="shared" si="0"/>
        <v>204</v>
      </c>
      <c r="E69" s="206">
        <f>'Voorronden invullen'!E69</f>
        <v>159</v>
      </c>
      <c r="F69" s="206">
        <f>'Voorronden invullen'!F69</f>
        <v>166</v>
      </c>
      <c r="G69" s="206">
        <f>'Voorronden invullen'!G69</f>
        <v>145</v>
      </c>
      <c r="H69" s="208">
        <f>'Voorronden invullen'!H69</f>
        <v>164</v>
      </c>
      <c r="I69" s="210">
        <f t="shared" ref="I69:I70" si="45">SUM(E69:H69)</f>
        <v>634</v>
      </c>
      <c r="J69" s="210">
        <f t="shared" ref="J69:J70" si="46">IF(I69&gt;0,I69+(COUNT(E69:H69)*C69),0)</f>
        <v>838</v>
      </c>
      <c r="K69" s="225">
        <f t="shared" si="6"/>
        <v>1548</v>
      </c>
    </row>
    <row r="70" spans="1:11" ht="18.2" customHeight="1">
      <c r="A70" s="218"/>
      <c r="B70" s="202" t="str">
        <f>'Voorronden invullen'!B70</f>
        <v>Gerard Nauta</v>
      </c>
      <c r="C70" s="203">
        <f>'Voorronden invullen'!C70</f>
        <v>23</v>
      </c>
      <c r="D70" s="205">
        <f t="shared" ref="D70:D97" si="47">C70*4</f>
        <v>92</v>
      </c>
      <c r="E70" s="206">
        <f>'Voorronden invullen'!E70</f>
        <v>154</v>
      </c>
      <c r="F70" s="206">
        <f>'Voorronden invullen'!F70</f>
        <v>158</v>
      </c>
      <c r="G70" s="206">
        <f>'Voorronden invullen'!G70</f>
        <v>146</v>
      </c>
      <c r="H70" s="208">
        <f>'Voorronden invullen'!H70</f>
        <v>160</v>
      </c>
      <c r="I70" s="210">
        <f t="shared" si="45"/>
        <v>618</v>
      </c>
      <c r="J70" s="210">
        <f t="shared" si="46"/>
        <v>710</v>
      </c>
      <c r="K70" s="226"/>
    </row>
    <row r="71" spans="1:11" ht="18" customHeight="1">
      <c r="A71" s="218"/>
      <c r="B71" s="200" t="str">
        <f>'Voorronden invullen'!B71</f>
        <v>Marum 4</v>
      </c>
      <c r="C71" s="152"/>
      <c r="D71" s="213"/>
      <c r="E71" s="152"/>
      <c r="F71" s="152"/>
      <c r="G71" s="152"/>
      <c r="H71" s="214"/>
      <c r="I71" s="215"/>
      <c r="J71" s="216"/>
      <c r="K71" s="217"/>
    </row>
    <row r="72" spans="1:11" ht="18.2" customHeight="1">
      <c r="A72" s="218"/>
      <c r="B72" s="202" t="str">
        <f>'Voorronden invullen'!B72</f>
        <v>Marcel Reinders</v>
      </c>
      <c r="C72" s="203">
        <f>'Voorronden invullen'!C72</f>
        <v>17</v>
      </c>
      <c r="D72" s="205">
        <f t="shared" si="47"/>
        <v>68</v>
      </c>
      <c r="E72" s="206">
        <f>'Voorronden invullen'!E72</f>
        <v>163</v>
      </c>
      <c r="F72" s="206">
        <f>'Voorronden invullen'!F72</f>
        <v>155</v>
      </c>
      <c r="G72" s="206">
        <f>'Voorronden invullen'!G72</f>
        <v>173</v>
      </c>
      <c r="H72" s="208">
        <f>'Voorronden invullen'!H72</f>
        <v>245</v>
      </c>
      <c r="I72" s="210">
        <f t="shared" ref="I72:I73" si="48">SUM(E72:H72)</f>
        <v>736</v>
      </c>
      <c r="J72" s="210">
        <f t="shared" ref="J72:J73" si="49">IF(I72&gt;0,I72+(COUNT(E72:H72)*C72),0)</f>
        <v>804</v>
      </c>
      <c r="K72" s="225">
        <f t="shared" si="6"/>
        <v>1632</v>
      </c>
    </row>
    <row r="73" spans="1:11" ht="18.2" customHeight="1">
      <c r="A73" s="218"/>
      <c r="B73" s="202" t="str">
        <f>'Voorronden invullen'!B73</f>
        <v>Reinder Reinders</v>
      </c>
      <c r="C73" s="203">
        <f>'Voorronden invullen'!C73</f>
        <v>28</v>
      </c>
      <c r="D73" s="205">
        <f t="shared" si="47"/>
        <v>112</v>
      </c>
      <c r="E73" s="206">
        <f>'Voorronden invullen'!E73</f>
        <v>183</v>
      </c>
      <c r="F73" s="206">
        <f>'Voorronden invullen'!F73</f>
        <v>177</v>
      </c>
      <c r="G73" s="206">
        <f>'Voorronden invullen'!G73</f>
        <v>160</v>
      </c>
      <c r="H73" s="208">
        <f>'Voorronden invullen'!H73</f>
        <v>196</v>
      </c>
      <c r="I73" s="210">
        <f t="shared" si="48"/>
        <v>716</v>
      </c>
      <c r="J73" s="210">
        <f t="shared" si="49"/>
        <v>828</v>
      </c>
      <c r="K73" s="226"/>
    </row>
    <row r="74" spans="1:11" ht="18" customHeight="1">
      <c r="A74" s="218"/>
      <c r="B74" s="200">
        <f>'Voorronden invullen'!B74</f>
        <v>0</v>
      </c>
      <c r="C74" s="152"/>
      <c r="D74" s="213"/>
      <c r="E74" s="152"/>
      <c r="F74" s="152"/>
      <c r="G74" s="152"/>
      <c r="H74" s="214"/>
      <c r="I74" s="215"/>
      <c r="J74" s="216"/>
      <c r="K74" s="217"/>
    </row>
    <row r="75" spans="1:11" ht="18.2" customHeight="1">
      <c r="A75" s="218"/>
      <c r="B75" s="202">
        <f>'Voorronden invullen'!B75</f>
        <v>0</v>
      </c>
      <c r="C75" s="203">
        <f>'Voorronden invullen'!C75</f>
        <v>0</v>
      </c>
      <c r="D75" s="205">
        <f t="shared" si="47"/>
        <v>0</v>
      </c>
      <c r="E75" s="206">
        <f>'Voorronden invullen'!E75</f>
        <v>0</v>
      </c>
      <c r="F75" s="206">
        <f>'Voorronden invullen'!F75</f>
        <v>0</v>
      </c>
      <c r="G75" s="206">
        <f>'Voorronden invullen'!G75</f>
        <v>0</v>
      </c>
      <c r="H75" s="208">
        <f>'Voorronden invullen'!H75</f>
        <v>0</v>
      </c>
      <c r="I75" s="210">
        <f t="shared" ref="I75:I76" si="50">SUM(E75:H75)</f>
        <v>0</v>
      </c>
      <c r="J75" s="210">
        <f t="shared" ref="J75:J76" si="51">IF(I75&gt;0,I75+(COUNT(E75:H75)*C75),0)</f>
        <v>0</v>
      </c>
      <c r="K75" s="225">
        <f t="shared" ref="K75:K96" si="52">SUM(J75,J76)</f>
        <v>0</v>
      </c>
    </row>
    <row r="76" spans="1:11" ht="18.2" customHeight="1">
      <c r="A76" s="218"/>
      <c r="B76" s="202">
        <f>'Voorronden invullen'!B76</f>
        <v>0</v>
      </c>
      <c r="C76" s="203">
        <f>'Voorronden invullen'!C76</f>
        <v>0</v>
      </c>
      <c r="D76" s="205">
        <f t="shared" si="47"/>
        <v>0</v>
      </c>
      <c r="E76" s="206">
        <f>'Voorronden invullen'!E76</f>
        <v>0</v>
      </c>
      <c r="F76" s="206">
        <f>'Voorronden invullen'!F76</f>
        <v>0</v>
      </c>
      <c r="G76" s="206">
        <f>'Voorronden invullen'!G76</f>
        <v>0</v>
      </c>
      <c r="H76" s="208">
        <f>'Voorronden invullen'!H76</f>
        <v>0</v>
      </c>
      <c r="I76" s="210">
        <f t="shared" si="50"/>
        <v>0</v>
      </c>
      <c r="J76" s="210">
        <f t="shared" si="51"/>
        <v>0</v>
      </c>
      <c r="K76" s="226"/>
    </row>
    <row r="77" spans="1:11" ht="18" customHeight="1">
      <c r="A77" s="218"/>
      <c r="B77" s="200">
        <f>'Voorronden invullen'!B77</f>
        <v>0</v>
      </c>
      <c r="C77" s="152"/>
      <c r="D77" s="213"/>
      <c r="E77" s="152"/>
      <c r="F77" s="152"/>
      <c r="G77" s="152"/>
      <c r="H77" s="214"/>
      <c r="I77" s="215"/>
      <c r="J77" s="216"/>
      <c r="K77" s="217"/>
    </row>
    <row r="78" spans="1:11" ht="18.2" customHeight="1">
      <c r="A78" s="218"/>
      <c r="B78" s="202">
        <f>'Voorronden invullen'!B78</f>
        <v>0</v>
      </c>
      <c r="C78" s="203">
        <f>'Voorronden invullen'!C78</f>
        <v>0</v>
      </c>
      <c r="D78" s="205">
        <f t="shared" si="47"/>
        <v>0</v>
      </c>
      <c r="E78" s="206">
        <f>'Voorronden invullen'!E78</f>
        <v>0</v>
      </c>
      <c r="F78" s="206">
        <f>'Voorronden invullen'!F78</f>
        <v>0</v>
      </c>
      <c r="G78" s="206">
        <f>'Voorronden invullen'!G78</f>
        <v>0</v>
      </c>
      <c r="H78" s="208">
        <f>'Voorronden invullen'!H78</f>
        <v>0</v>
      </c>
      <c r="I78" s="210">
        <f t="shared" ref="I78:I79" si="53">SUM(E78:H78)</f>
        <v>0</v>
      </c>
      <c r="J78" s="210">
        <f t="shared" ref="J78:J79" si="54">IF(I78&gt;0,I78+(COUNT(E78:H78)*C78),0)</f>
        <v>0</v>
      </c>
      <c r="K78" s="225">
        <f t="shared" si="52"/>
        <v>0</v>
      </c>
    </row>
    <row r="79" spans="1:11" ht="18.2" customHeight="1">
      <c r="A79" s="218"/>
      <c r="B79" s="202">
        <f>'Voorronden invullen'!B79</f>
        <v>0</v>
      </c>
      <c r="C79" s="203">
        <f>'Voorronden invullen'!C79</f>
        <v>0</v>
      </c>
      <c r="D79" s="205">
        <f t="shared" si="47"/>
        <v>0</v>
      </c>
      <c r="E79" s="206">
        <f>'Voorronden invullen'!E79</f>
        <v>0</v>
      </c>
      <c r="F79" s="206">
        <f>'Voorronden invullen'!F79</f>
        <v>0</v>
      </c>
      <c r="G79" s="206">
        <f>'Voorronden invullen'!G79</f>
        <v>0</v>
      </c>
      <c r="H79" s="208">
        <f>'Voorronden invullen'!H79</f>
        <v>0</v>
      </c>
      <c r="I79" s="210">
        <f t="shared" si="53"/>
        <v>0</v>
      </c>
      <c r="J79" s="210">
        <f t="shared" si="54"/>
        <v>0</v>
      </c>
      <c r="K79" s="226"/>
    </row>
    <row r="80" spans="1:11" ht="18" customHeight="1">
      <c r="A80" s="218"/>
      <c r="B80" s="200">
        <f>'Voorronden invullen'!B80</f>
        <v>0</v>
      </c>
      <c r="C80" s="152"/>
      <c r="D80" s="213"/>
      <c r="E80" s="152"/>
      <c r="F80" s="152"/>
      <c r="G80" s="152"/>
      <c r="H80" s="214"/>
      <c r="I80" s="215"/>
      <c r="J80" s="216"/>
      <c r="K80" s="217"/>
    </row>
    <row r="81" spans="1:11" ht="18.2" customHeight="1">
      <c r="A81" s="218"/>
      <c r="B81" s="202">
        <f>'Voorronden invullen'!B81</f>
        <v>0</v>
      </c>
      <c r="C81" s="203">
        <f>'Voorronden invullen'!C81</f>
        <v>0</v>
      </c>
      <c r="D81" s="205">
        <f t="shared" si="47"/>
        <v>0</v>
      </c>
      <c r="E81" s="206">
        <f>'Voorronden invullen'!E81</f>
        <v>0</v>
      </c>
      <c r="F81" s="206">
        <f>'Voorronden invullen'!F81</f>
        <v>0</v>
      </c>
      <c r="G81" s="206">
        <f>'Voorronden invullen'!G81</f>
        <v>0</v>
      </c>
      <c r="H81" s="208">
        <f>'Voorronden invullen'!H81</f>
        <v>0</v>
      </c>
      <c r="I81" s="210">
        <f t="shared" ref="I81:I82" si="55">SUM(E81:H81)</f>
        <v>0</v>
      </c>
      <c r="J81" s="210">
        <f t="shared" ref="J81:J82" si="56">IF(I81&gt;0,I81+(COUNT(E81:H81)*C81),0)</f>
        <v>0</v>
      </c>
      <c r="K81" s="225">
        <f t="shared" si="52"/>
        <v>0</v>
      </c>
    </row>
    <row r="82" spans="1:11" ht="18.2" customHeight="1">
      <c r="A82" s="218"/>
      <c r="B82" s="202">
        <f>'Voorronden invullen'!B82</f>
        <v>0</v>
      </c>
      <c r="C82" s="203">
        <f>'Voorronden invullen'!C82</f>
        <v>0</v>
      </c>
      <c r="D82" s="205">
        <f t="shared" si="47"/>
        <v>0</v>
      </c>
      <c r="E82" s="206">
        <f>'Voorronden invullen'!E82</f>
        <v>0</v>
      </c>
      <c r="F82" s="206">
        <f>'Voorronden invullen'!F82</f>
        <v>0</v>
      </c>
      <c r="G82" s="206">
        <f>'Voorronden invullen'!G82</f>
        <v>0</v>
      </c>
      <c r="H82" s="208">
        <f>'Voorronden invullen'!H82</f>
        <v>0</v>
      </c>
      <c r="I82" s="210">
        <f t="shared" si="55"/>
        <v>0</v>
      </c>
      <c r="J82" s="210">
        <f t="shared" si="56"/>
        <v>0</v>
      </c>
      <c r="K82" s="226"/>
    </row>
    <row r="83" spans="1:11" ht="18" customHeight="1">
      <c r="A83" s="218"/>
      <c r="B83" s="200">
        <f>'Voorronden invullen'!B83</f>
        <v>0</v>
      </c>
      <c r="C83" s="152"/>
      <c r="D83" s="213"/>
      <c r="E83" s="152"/>
      <c r="F83" s="152"/>
      <c r="G83" s="152"/>
      <c r="H83" s="214"/>
      <c r="I83" s="215"/>
      <c r="J83" s="216"/>
      <c r="K83" s="217"/>
    </row>
    <row r="84" spans="1:11" ht="18.2" customHeight="1">
      <c r="A84" s="218"/>
      <c r="B84" s="202">
        <f>'Voorronden invullen'!B84</f>
        <v>0</v>
      </c>
      <c r="C84" s="203">
        <f>'Voorronden invullen'!C84</f>
        <v>0</v>
      </c>
      <c r="D84" s="205">
        <f t="shared" si="47"/>
        <v>0</v>
      </c>
      <c r="E84" s="206">
        <f>'Voorronden invullen'!E84</f>
        <v>0</v>
      </c>
      <c r="F84" s="206">
        <f>'Voorronden invullen'!F84</f>
        <v>0</v>
      </c>
      <c r="G84" s="206">
        <f>'Voorronden invullen'!G84</f>
        <v>0</v>
      </c>
      <c r="H84" s="208">
        <f>'Voorronden invullen'!H84</f>
        <v>0</v>
      </c>
      <c r="I84" s="210">
        <f t="shared" ref="I84:I85" si="57">SUM(E84:H84)</f>
        <v>0</v>
      </c>
      <c r="J84" s="210">
        <f t="shared" ref="J84:J85" si="58">IF(I84&gt;0,I84+(COUNT(E84:H84)*C84),0)</f>
        <v>0</v>
      </c>
      <c r="K84" s="225">
        <f t="shared" si="52"/>
        <v>0</v>
      </c>
    </row>
    <row r="85" spans="1:11" ht="18.2" customHeight="1">
      <c r="A85" s="218"/>
      <c r="B85" s="202">
        <f>'Voorronden invullen'!B85</f>
        <v>0</v>
      </c>
      <c r="C85" s="203">
        <f>'Voorronden invullen'!C85</f>
        <v>0</v>
      </c>
      <c r="D85" s="205">
        <f t="shared" si="47"/>
        <v>0</v>
      </c>
      <c r="E85" s="206">
        <f>'Voorronden invullen'!E85</f>
        <v>0</v>
      </c>
      <c r="F85" s="206">
        <f>'Voorronden invullen'!F85</f>
        <v>0</v>
      </c>
      <c r="G85" s="206">
        <f>'Voorronden invullen'!G85</f>
        <v>0</v>
      </c>
      <c r="H85" s="208">
        <f>'Voorronden invullen'!H85</f>
        <v>0</v>
      </c>
      <c r="I85" s="210">
        <f t="shared" si="57"/>
        <v>0</v>
      </c>
      <c r="J85" s="210">
        <f t="shared" si="58"/>
        <v>0</v>
      </c>
      <c r="K85" s="226"/>
    </row>
    <row r="86" spans="1:11" ht="18" customHeight="1">
      <c r="A86" s="218"/>
      <c r="B86" s="200">
        <f>'Voorronden invullen'!B86</f>
        <v>0</v>
      </c>
      <c r="C86" s="152"/>
      <c r="D86" s="213"/>
      <c r="E86" s="152"/>
      <c r="F86" s="152"/>
      <c r="G86" s="152"/>
      <c r="H86" s="214"/>
      <c r="I86" s="215"/>
      <c r="J86" s="216"/>
      <c r="K86" s="217"/>
    </row>
    <row r="87" spans="1:11" ht="18.2" customHeight="1">
      <c r="A87" s="218"/>
      <c r="B87" s="202">
        <f>'Voorronden invullen'!B87</f>
        <v>0</v>
      </c>
      <c r="C87" s="203">
        <f>'Voorronden invullen'!C87</f>
        <v>0</v>
      </c>
      <c r="D87" s="205">
        <f t="shared" si="47"/>
        <v>0</v>
      </c>
      <c r="E87" s="206">
        <f>'Voorronden invullen'!E87</f>
        <v>0</v>
      </c>
      <c r="F87" s="206">
        <f>'Voorronden invullen'!F87</f>
        <v>0</v>
      </c>
      <c r="G87" s="206">
        <f>'Voorronden invullen'!G87</f>
        <v>0</v>
      </c>
      <c r="H87" s="208">
        <f>'Voorronden invullen'!H87</f>
        <v>0</v>
      </c>
      <c r="I87" s="210">
        <f t="shared" ref="I87:I88" si="59">SUM(E87:H87)</f>
        <v>0</v>
      </c>
      <c r="J87" s="210">
        <f t="shared" ref="J87:J88" si="60">IF(I87&gt;0,I87+(COUNT(E87:H87)*C87),0)</f>
        <v>0</v>
      </c>
      <c r="K87" s="225">
        <f t="shared" si="52"/>
        <v>0</v>
      </c>
    </row>
    <row r="88" spans="1:11" ht="18.2" customHeight="1">
      <c r="A88" s="218"/>
      <c r="B88" s="202">
        <f>'Voorronden invullen'!B88</f>
        <v>0</v>
      </c>
      <c r="C88" s="203">
        <f>'Voorronden invullen'!C88</f>
        <v>0</v>
      </c>
      <c r="D88" s="205">
        <f t="shared" si="47"/>
        <v>0</v>
      </c>
      <c r="E88" s="206">
        <f>'Voorronden invullen'!E88</f>
        <v>0</v>
      </c>
      <c r="F88" s="206">
        <f>'Voorronden invullen'!F88</f>
        <v>0</v>
      </c>
      <c r="G88" s="206">
        <f>'Voorronden invullen'!G88</f>
        <v>0</v>
      </c>
      <c r="H88" s="208">
        <f>'Voorronden invullen'!H88</f>
        <v>0</v>
      </c>
      <c r="I88" s="210">
        <f t="shared" si="59"/>
        <v>0</v>
      </c>
      <c r="J88" s="210">
        <f t="shared" si="60"/>
        <v>0</v>
      </c>
      <c r="K88" s="226"/>
    </row>
    <row r="89" spans="1:11" ht="18" customHeight="1">
      <c r="A89" s="218"/>
      <c r="B89" s="200">
        <f>'Voorronden invullen'!B89</f>
        <v>0</v>
      </c>
      <c r="C89" s="152"/>
      <c r="D89" s="213"/>
      <c r="E89" s="152"/>
      <c r="F89" s="152"/>
      <c r="G89" s="152"/>
      <c r="H89" s="214"/>
      <c r="I89" s="215"/>
      <c r="J89" s="216"/>
      <c r="K89" s="217"/>
    </row>
    <row r="90" spans="1:11" ht="18.2" customHeight="1">
      <c r="A90" s="218"/>
      <c r="B90" s="202">
        <f>'Voorronden invullen'!B90</f>
        <v>0</v>
      </c>
      <c r="C90" s="203">
        <f>'Voorronden invullen'!C90</f>
        <v>0</v>
      </c>
      <c r="D90" s="205">
        <f t="shared" si="47"/>
        <v>0</v>
      </c>
      <c r="E90" s="206">
        <f>'Voorronden invullen'!E90</f>
        <v>0</v>
      </c>
      <c r="F90" s="206">
        <f>'Voorronden invullen'!F90</f>
        <v>0</v>
      </c>
      <c r="G90" s="206">
        <f>'Voorronden invullen'!G90</f>
        <v>0</v>
      </c>
      <c r="H90" s="208">
        <f>'Voorronden invullen'!H90</f>
        <v>0</v>
      </c>
      <c r="I90" s="210">
        <f t="shared" ref="I90:I91" si="61">SUM(E90:H90)</f>
        <v>0</v>
      </c>
      <c r="J90" s="210">
        <f t="shared" ref="J90:J91" si="62">IF(I90&gt;0,I90+(COUNT(E90:H90)*C90),0)</f>
        <v>0</v>
      </c>
      <c r="K90" s="225">
        <f t="shared" si="52"/>
        <v>0</v>
      </c>
    </row>
    <row r="91" spans="1:11" ht="18.2" customHeight="1">
      <c r="A91" s="218"/>
      <c r="B91" s="202">
        <f>'Voorronden invullen'!B91</f>
        <v>0</v>
      </c>
      <c r="C91" s="203">
        <f>'Voorronden invullen'!C91</f>
        <v>0</v>
      </c>
      <c r="D91" s="205">
        <f t="shared" si="47"/>
        <v>0</v>
      </c>
      <c r="E91" s="206">
        <f>'Voorronden invullen'!E91</f>
        <v>0</v>
      </c>
      <c r="F91" s="206">
        <f>'Voorronden invullen'!F91</f>
        <v>0</v>
      </c>
      <c r="G91" s="206">
        <f>'Voorronden invullen'!G91</f>
        <v>0</v>
      </c>
      <c r="H91" s="208">
        <f>'Voorronden invullen'!H91</f>
        <v>0</v>
      </c>
      <c r="I91" s="210">
        <f t="shared" si="61"/>
        <v>0</v>
      </c>
      <c r="J91" s="210">
        <f t="shared" si="62"/>
        <v>0</v>
      </c>
      <c r="K91" s="226"/>
    </row>
    <row r="92" spans="1:11" ht="18" customHeight="1">
      <c r="A92" s="218"/>
      <c r="B92" s="200">
        <f>'Voorronden invullen'!B92</f>
        <v>0</v>
      </c>
      <c r="C92" s="152"/>
      <c r="D92" s="213"/>
      <c r="E92" s="152"/>
      <c r="F92" s="152"/>
      <c r="G92" s="152"/>
      <c r="H92" s="214"/>
      <c r="I92" s="215"/>
      <c r="J92" s="216"/>
      <c r="K92" s="217"/>
    </row>
    <row r="93" spans="1:11" ht="18.2" customHeight="1">
      <c r="A93" s="218"/>
      <c r="B93" s="202">
        <f>'Voorronden invullen'!B93</f>
        <v>0</v>
      </c>
      <c r="C93" s="203">
        <f>'Voorronden invullen'!C93</f>
        <v>0</v>
      </c>
      <c r="D93" s="205">
        <f t="shared" si="47"/>
        <v>0</v>
      </c>
      <c r="E93" s="206">
        <f>'Voorronden invullen'!E93</f>
        <v>0</v>
      </c>
      <c r="F93" s="206">
        <f>'Voorronden invullen'!F93</f>
        <v>0</v>
      </c>
      <c r="G93" s="206">
        <f>'Voorronden invullen'!G93</f>
        <v>0</v>
      </c>
      <c r="H93" s="208">
        <f>'Voorronden invullen'!H93</f>
        <v>0</v>
      </c>
      <c r="I93" s="210">
        <f t="shared" ref="I93:I94" si="63">SUM(E93:H93)</f>
        <v>0</v>
      </c>
      <c r="J93" s="210">
        <f t="shared" ref="J93:J94" si="64">IF(I93&gt;0,I93+(COUNT(E93:H93)*C93),0)</f>
        <v>0</v>
      </c>
      <c r="K93" s="225">
        <f t="shared" si="52"/>
        <v>0</v>
      </c>
    </row>
    <row r="94" spans="1:11" ht="18.2" customHeight="1">
      <c r="A94" s="218"/>
      <c r="B94" s="202">
        <f>'Voorronden invullen'!B94</f>
        <v>0</v>
      </c>
      <c r="C94" s="203">
        <f>'Voorronden invullen'!C94</f>
        <v>0</v>
      </c>
      <c r="D94" s="205">
        <f t="shared" si="47"/>
        <v>0</v>
      </c>
      <c r="E94" s="206">
        <f>'Voorronden invullen'!E94</f>
        <v>0</v>
      </c>
      <c r="F94" s="206">
        <f>'Voorronden invullen'!F94</f>
        <v>0</v>
      </c>
      <c r="G94" s="206">
        <f>'Voorronden invullen'!G94</f>
        <v>0</v>
      </c>
      <c r="H94" s="208">
        <f>'Voorronden invullen'!H94</f>
        <v>0</v>
      </c>
      <c r="I94" s="210">
        <f t="shared" si="63"/>
        <v>0</v>
      </c>
      <c r="J94" s="210">
        <f t="shared" si="64"/>
        <v>0</v>
      </c>
      <c r="K94" s="226"/>
    </row>
    <row r="95" spans="1:11" ht="18" customHeight="1">
      <c r="A95" s="218"/>
      <c r="B95" s="200">
        <f>'Voorronden invullen'!B95</f>
        <v>0</v>
      </c>
      <c r="C95" s="152"/>
      <c r="D95" s="213"/>
      <c r="E95" s="152"/>
      <c r="F95" s="152"/>
      <c r="G95" s="152"/>
      <c r="H95" s="214"/>
      <c r="I95" s="215"/>
      <c r="J95" s="216"/>
      <c r="K95" s="217"/>
    </row>
    <row r="96" spans="1:11" ht="18.2" customHeight="1">
      <c r="A96" s="218"/>
      <c r="B96" s="202">
        <f>'Voorronden invullen'!B96</f>
        <v>0</v>
      </c>
      <c r="C96" s="203">
        <f>'Voorronden invullen'!C96</f>
        <v>0</v>
      </c>
      <c r="D96" s="205">
        <f t="shared" si="47"/>
        <v>0</v>
      </c>
      <c r="E96" s="206">
        <f>'Voorronden invullen'!E96</f>
        <v>0</v>
      </c>
      <c r="F96" s="206">
        <f>'Voorronden invullen'!F96</f>
        <v>0</v>
      </c>
      <c r="G96" s="206">
        <f>'Voorronden invullen'!G96</f>
        <v>0</v>
      </c>
      <c r="H96" s="208">
        <f>'Voorronden invullen'!H96</f>
        <v>0</v>
      </c>
      <c r="I96" s="210">
        <f t="shared" ref="I96:I97" si="65">SUM(E96:H96)</f>
        <v>0</v>
      </c>
      <c r="J96" s="210">
        <f t="shared" ref="J96:J97" si="66">IF(I96&gt;0,I96+(COUNT(E96:H96)*C96),0)</f>
        <v>0</v>
      </c>
      <c r="K96" s="225">
        <f t="shared" si="52"/>
        <v>0</v>
      </c>
    </row>
    <row r="97" spans="1:11" ht="18.2" customHeight="1">
      <c r="A97" s="218"/>
      <c r="B97" s="202">
        <f>'Voorronden invullen'!B97</f>
        <v>0</v>
      </c>
      <c r="C97" s="203">
        <f>'Voorronden invullen'!C97</f>
        <v>0</v>
      </c>
      <c r="D97" s="205">
        <f t="shared" si="47"/>
        <v>0</v>
      </c>
      <c r="E97" s="206">
        <f>'Voorronden invullen'!E97</f>
        <v>0</v>
      </c>
      <c r="F97" s="206">
        <f>'Voorronden invullen'!F97</f>
        <v>0</v>
      </c>
      <c r="G97" s="206">
        <f>'Voorronden invullen'!G97</f>
        <v>0</v>
      </c>
      <c r="H97" s="208">
        <f>'Voorronden invullen'!H97</f>
        <v>0</v>
      </c>
      <c r="I97" s="210">
        <f t="shared" si="65"/>
        <v>0</v>
      </c>
      <c r="J97" s="210">
        <f t="shared" si="66"/>
        <v>0</v>
      </c>
      <c r="K97" s="226"/>
    </row>
    <row r="98" spans="1:11">
      <c r="A98" s="152"/>
      <c r="B98" s="153"/>
      <c r="C98" s="150"/>
    </row>
    <row r="99" spans="1:11">
      <c r="A99" s="149"/>
      <c r="B99" s="153"/>
      <c r="C99" s="150"/>
    </row>
    <row r="100" spans="1:11">
      <c r="A100" s="152"/>
      <c r="B100" s="153"/>
      <c r="C100" s="150"/>
    </row>
    <row r="101" spans="1:11">
      <c r="A101" s="149"/>
      <c r="B101" s="153"/>
      <c r="C101" s="150"/>
    </row>
    <row r="102" spans="1:11">
      <c r="A102" s="152"/>
      <c r="B102" s="153"/>
      <c r="C102" s="150"/>
    </row>
    <row r="103" spans="1:11">
      <c r="A103" s="149"/>
      <c r="B103" s="153"/>
      <c r="C103" s="150"/>
    </row>
    <row r="104" spans="1:11">
      <c r="A104" s="155"/>
      <c r="B104" s="153"/>
      <c r="C104" s="150"/>
    </row>
    <row r="105" spans="1:11">
      <c r="B105" s="153"/>
      <c r="C105" s="150"/>
    </row>
    <row r="106" spans="1:11">
      <c r="B106" s="153"/>
      <c r="C106" s="150"/>
    </row>
    <row r="107" spans="1:11">
      <c r="B107" s="153"/>
      <c r="C107" s="150"/>
    </row>
    <row r="108" spans="1:11">
      <c r="B108" s="153"/>
      <c r="C108" s="150"/>
    </row>
    <row r="109" spans="1:11">
      <c r="B109" s="153"/>
      <c r="C109" s="150"/>
    </row>
    <row r="110" spans="1:11">
      <c r="B110" s="153"/>
      <c r="C110" s="150"/>
    </row>
    <row r="111" spans="1:11">
      <c r="B111" s="153"/>
      <c r="C111" s="150"/>
    </row>
    <row r="112" spans="1:11">
      <c r="B112" s="153"/>
      <c r="C112" s="150"/>
    </row>
    <row r="113" spans="2:3">
      <c r="B113" s="153"/>
      <c r="C113" s="150"/>
    </row>
    <row r="114" spans="2:3">
      <c r="B114" s="153"/>
      <c r="C114" s="150"/>
    </row>
    <row r="115" spans="2:3">
      <c r="B115" s="153"/>
      <c r="C115" s="150"/>
    </row>
    <row r="116" spans="2:3">
      <c r="B116" s="153"/>
      <c r="C116" s="150"/>
    </row>
    <row r="117" spans="2:3">
      <c r="B117" s="153"/>
      <c r="C117" s="150"/>
    </row>
    <row r="118" spans="2:3">
      <c r="B118" s="153"/>
      <c r="C118" s="150"/>
    </row>
    <row r="119" spans="2:3">
      <c r="B119" s="153"/>
      <c r="C119" s="150"/>
    </row>
    <row r="120" spans="2:3">
      <c r="B120" s="153"/>
      <c r="C120" s="150"/>
    </row>
    <row r="121" spans="2:3">
      <c r="B121" s="153"/>
      <c r="C121" s="150"/>
    </row>
    <row r="122" spans="2:3">
      <c r="B122" s="153"/>
      <c r="C122" s="150"/>
    </row>
    <row r="123" spans="2:3">
      <c r="B123" s="153"/>
      <c r="C123" s="150"/>
    </row>
    <row r="124" spans="2:3">
      <c r="B124" s="153"/>
      <c r="C124" s="150"/>
    </row>
    <row r="125" spans="2:3">
      <c r="B125" s="153"/>
      <c r="C125" s="150"/>
    </row>
    <row r="126" spans="2:3">
      <c r="B126" s="153"/>
      <c r="C126" s="150"/>
    </row>
    <row r="127" spans="2:3">
      <c r="B127" s="153"/>
      <c r="C127" s="150"/>
    </row>
    <row r="128" spans="2:3">
      <c r="B128" s="153"/>
      <c r="C128" s="150"/>
    </row>
    <row r="129" spans="2:3">
      <c r="B129" s="153"/>
      <c r="C129" s="150"/>
    </row>
    <row r="130" spans="2:3">
      <c r="B130" s="153"/>
      <c r="C130" s="150"/>
    </row>
    <row r="131" spans="2:3">
      <c r="B131" s="153"/>
      <c r="C131" s="150"/>
    </row>
    <row r="132" spans="2:3">
      <c r="B132" s="153"/>
      <c r="C132" s="150"/>
    </row>
    <row r="133" spans="2:3">
      <c r="B133" s="153"/>
      <c r="C133" s="150"/>
    </row>
    <row r="134" spans="2:3">
      <c r="B134" s="153"/>
      <c r="C134" s="150"/>
    </row>
    <row r="135" spans="2:3">
      <c r="B135" s="153"/>
      <c r="C135" s="150"/>
    </row>
    <row r="136" spans="2:3">
      <c r="B136" s="153"/>
      <c r="C136" s="150"/>
    </row>
    <row r="137" spans="2:3">
      <c r="B137" s="153"/>
      <c r="C137" s="150"/>
    </row>
    <row r="138" spans="2:3">
      <c r="B138" s="153"/>
      <c r="C138" s="150"/>
    </row>
    <row r="139" spans="2:3">
      <c r="B139" s="153"/>
      <c r="C139" s="150"/>
    </row>
    <row r="140" spans="2:3">
      <c r="B140" s="153"/>
      <c r="C140" s="150"/>
    </row>
    <row r="141" spans="2:3">
      <c r="B141" s="153"/>
      <c r="C141" s="150"/>
    </row>
    <row r="142" spans="2:3">
      <c r="B142" s="153"/>
      <c r="C142" s="150"/>
    </row>
    <row r="143" spans="2:3">
      <c r="B143" s="153"/>
      <c r="C143" s="150"/>
    </row>
    <row r="144" spans="2:3">
      <c r="B144" s="153"/>
      <c r="C144" s="150"/>
    </row>
    <row r="145" spans="2:3">
      <c r="B145" s="153"/>
      <c r="C145" s="150"/>
    </row>
    <row r="146" spans="2:3">
      <c r="B146" s="153"/>
      <c r="C146" s="150"/>
    </row>
    <row r="147" spans="2:3">
      <c r="B147" s="153"/>
      <c r="C147" s="150"/>
    </row>
    <row r="148" spans="2:3">
      <c r="B148" s="153"/>
      <c r="C148" s="150"/>
    </row>
    <row r="149" spans="2:3">
      <c r="B149" s="153"/>
      <c r="C149" s="150"/>
    </row>
    <row r="150" spans="2:3">
      <c r="B150" s="153"/>
      <c r="C150" s="150"/>
    </row>
    <row r="151" spans="2:3">
      <c r="B151" s="153"/>
      <c r="C151" s="150"/>
    </row>
    <row r="152" spans="2:3">
      <c r="B152" s="153"/>
      <c r="C152" s="150"/>
    </row>
    <row r="153" spans="2:3">
      <c r="B153" s="153"/>
      <c r="C153" s="150"/>
    </row>
    <row r="154" spans="2:3">
      <c r="B154" s="153"/>
      <c r="C154" s="150"/>
    </row>
    <row r="155" spans="2:3">
      <c r="B155" s="153"/>
      <c r="C155" s="150"/>
    </row>
    <row r="156" spans="2:3">
      <c r="B156" s="153"/>
      <c r="C156" s="150"/>
    </row>
    <row r="157" spans="2:3">
      <c r="B157" s="153"/>
      <c r="C157" s="150"/>
    </row>
    <row r="158" spans="2:3">
      <c r="B158" s="153"/>
      <c r="C158" s="150"/>
    </row>
    <row r="159" spans="2:3">
      <c r="B159" s="153"/>
      <c r="C159" s="150"/>
    </row>
    <row r="160" spans="2:3">
      <c r="B160" s="153"/>
      <c r="C160" s="150"/>
    </row>
    <row r="161" spans="2:3">
      <c r="B161" s="153"/>
      <c r="C161" s="150"/>
    </row>
    <row r="162" spans="2:3">
      <c r="B162" s="153"/>
      <c r="C162" s="150"/>
    </row>
    <row r="163" spans="2:3">
      <c r="B163" s="153"/>
      <c r="C163" s="150"/>
    </row>
    <row r="164" spans="2:3">
      <c r="B164" s="153"/>
      <c r="C164" s="150"/>
    </row>
    <row r="165" spans="2:3">
      <c r="B165" s="153"/>
      <c r="C165" s="150"/>
    </row>
    <row r="166" spans="2:3">
      <c r="B166" s="153"/>
      <c r="C166" s="150"/>
    </row>
    <row r="167" spans="2:3">
      <c r="B167" s="153"/>
      <c r="C167" s="150"/>
    </row>
    <row r="168" spans="2:3">
      <c r="B168" s="153"/>
      <c r="C168" s="150"/>
    </row>
    <row r="169" spans="2:3">
      <c r="B169" s="153"/>
      <c r="C169" s="150"/>
    </row>
    <row r="170" spans="2:3">
      <c r="B170" s="153"/>
      <c r="C170" s="150"/>
    </row>
    <row r="171" spans="2:3">
      <c r="B171" s="153"/>
      <c r="C171" s="150"/>
    </row>
    <row r="172" spans="2:3">
      <c r="B172" s="153"/>
      <c r="C172" s="150"/>
    </row>
    <row r="173" spans="2:3">
      <c r="B173" s="153"/>
      <c r="C173" s="150"/>
    </row>
    <row r="174" spans="2:3">
      <c r="B174" s="153"/>
      <c r="C174" s="150"/>
    </row>
    <row r="175" spans="2:3">
      <c r="B175" s="153"/>
      <c r="C175" s="150"/>
    </row>
    <row r="176" spans="2:3">
      <c r="B176" s="153"/>
      <c r="C176" s="150"/>
    </row>
    <row r="177" spans="2:3">
      <c r="B177" s="153"/>
      <c r="C177" s="150"/>
    </row>
    <row r="178" spans="2:3">
      <c r="B178" s="153"/>
      <c r="C178" s="150"/>
    </row>
    <row r="179" spans="2:3">
      <c r="B179" s="153"/>
      <c r="C179" s="150"/>
    </row>
    <row r="180" spans="2:3">
      <c r="B180" s="153"/>
      <c r="C180" s="150"/>
    </row>
    <row r="181" spans="2:3">
      <c r="B181" s="153"/>
      <c r="C181" s="150"/>
    </row>
    <row r="182" spans="2:3">
      <c r="B182" s="153"/>
      <c r="C182" s="150"/>
    </row>
    <row r="183" spans="2:3">
      <c r="B183" s="153"/>
      <c r="C183" s="150"/>
    </row>
    <row r="184" spans="2:3">
      <c r="B184" s="153"/>
      <c r="C184" s="150"/>
    </row>
    <row r="185" spans="2:3">
      <c r="B185" s="153"/>
      <c r="C185" s="150"/>
    </row>
    <row r="186" spans="2:3">
      <c r="B186" s="153"/>
      <c r="C186" s="150"/>
    </row>
    <row r="187" spans="2:3">
      <c r="B187" s="153"/>
      <c r="C187" s="150"/>
    </row>
    <row r="188" spans="2:3">
      <c r="B188" s="153"/>
      <c r="C188" s="150"/>
    </row>
    <row r="189" spans="2:3">
      <c r="B189" s="153"/>
      <c r="C189" s="150"/>
    </row>
    <row r="190" spans="2:3">
      <c r="B190" s="153"/>
      <c r="C190" s="150"/>
    </row>
    <row r="191" spans="2:3">
      <c r="B191" s="153"/>
      <c r="C191" s="150"/>
    </row>
    <row r="192" spans="2:3">
      <c r="B192" s="153"/>
      <c r="C192" s="150"/>
    </row>
    <row r="193" spans="2:3">
      <c r="B193" s="153"/>
      <c r="C193" s="150"/>
    </row>
    <row r="194" spans="2:3">
      <c r="B194" s="153"/>
      <c r="C194" s="150"/>
    </row>
    <row r="195" spans="2:3">
      <c r="B195" s="153"/>
      <c r="C195" s="150"/>
    </row>
    <row r="196" spans="2:3">
      <c r="B196" s="153"/>
      <c r="C196" s="150"/>
    </row>
    <row r="197" spans="2:3">
      <c r="B197" s="153"/>
      <c r="C197" s="150"/>
    </row>
    <row r="198" spans="2:3">
      <c r="B198" s="153"/>
      <c r="C198" s="150"/>
    </row>
    <row r="199" spans="2:3">
      <c r="B199" s="153"/>
      <c r="C199" s="150"/>
    </row>
    <row r="200" spans="2:3">
      <c r="B200" s="153"/>
      <c r="C200" s="150"/>
    </row>
    <row r="201" spans="2:3">
      <c r="B201" s="153"/>
      <c r="C201" s="150"/>
    </row>
    <row r="202" spans="2:3">
      <c r="B202" s="153"/>
      <c r="C202" s="150"/>
    </row>
    <row r="203" spans="2:3">
      <c r="B203" s="153"/>
      <c r="C203" s="150"/>
    </row>
    <row r="204" spans="2:3">
      <c r="B204" s="153"/>
      <c r="C204" s="150"/>
    </row>
    <row r="205" spans="2:3">
      <c r="B205" s="153"/>
      <c r="C205" s="150"/>
    </row>
    <row r="206" spans="2:3">
      <c r="B206" s="153"/>
      <c r="C206" s="150"/>
    </row>
    <row r="207" spans="2:3">
      <c r="B207" s="153"/>
      <c r="C207" s="150"/>
    </row>
    <row r="208" spans="2:3">
      <c r="B208" s="153"/>
      <c r="C208" s="150"/>
    </row>
    <row r="209" spans="2:3">
      <c r="B209" s="153"/>
      <c r="C209" s="150"/>
    </row>
    <row r="210" spans="2:3">
      <c r="B210" s="153"/>
      <c r="C210" s="150"/>
    </row>
    <row r="211" spans="2:3">
      <c r="B211" s="153"/>
      <c r="C211" s="150"/>
    </row>
    <row r="212" spans="2:3">
      <c r="B212" s="153"/>
      <c r="C212" s="150"/>
    </row>
    <row r="213" spans="2:3">
      <c r="B213" s="153"/>
      <c r="C213" s="150"/>
    </row>
    <row r="214" spans="2:3">
      <c r="B214" s="153"/>
      <c r="C214" s="150"/>
    </row>
    <row r="215" spans="2:3">
      <c r="B215" s="153"/>
      <c r="C215" s="150"/>
    </row>
    <row r="216" spans="2:3">
      <c r="B216" s="153"/>
      <c r="C216" s="150"/>
    </row>
    <row r="217" spans="2:3">
      <c r="B217" s="153"/>
      <c r="C217" s="150"/>
    </row>
    <row r="218" spans="2:3">
      <c r="B218" s="153"/>
      <c r="C218" s="150"/>
    </row>
    <row r="219" spans="2:3">
      <c r="B219" s="153"/>
      <c r="C219" s="150"/>
    </row>
    <row r="220" spans="2:3">
      <c r="B220" s="153"/>
      <c r="C220" s="150"/>
    </row>
    <row r="221" spans="2:3">
      <c r="B221" s="153"/>
      <c r="C221" s="150"/>
    </row>
    <row r="222" spans="2:3">
      <c r="B222" s="153"/>
      <c r="C222" s="150"/>
    </row>
    <row r="223" spans="2:3">
      <c r="B223" s="153"/>
      <c r="C223" s="150"/>
    </row>
    <row r="224" spans="2:3">
      <c r="B224" s="153"/>
      <c r="C224" s="150"/>
    </row>
    <row r="225" spans="2:3">
      <c r="B225" s="153"/>
      <c r="C225" s="150"/>
    </row>
    <row r="226" spans="2:3">
      <c r="B226" s="153"/>
      <c r="C226" s="150"/>
    </row>
    <row r="227" spans="2:3">
      <c r="B227" s="153"/>
      <c r="C227" s="150"/>
    </row>
  </sheetData>
  <sheetProtection sheet="1" objects="1" scenarios="1"/>
  <mergeCells count="32">
    <mergeCell ref="K12:K13"/>
    <mergeCell ref="K15:K16"/>
    <mergeCell ref="K18:K19"/>
    <mergeCell ref="K3:K4"/>
    <mergeCell ref="K6:K7"/>
    <mergeCell ref="K9:K10"/>
    <mergeCell ref="K48:K49"/>
    <mergeCell ref="K21:K22"/>
    <mergeCell ref="K24:K25"/>
    <mergeCell ref="K27:K28"/>
    <mergeCell ref="K30:K31"/>
    <mergeCell ref="K33:K34"/>
    <mergeCell ref="K36:K37"/>
    <mergeCell ref="K39:K40"/>
    <mergeCell ref="K42:K43"/>
    <mergeCell ref="K45:K46"/>
    <mergeCell ref="K78:K79"/>
    <mergeCell ref="K51:K52"/>
    <mergeCell ref="K54:K55"/>
    <mergeCell ref="K57:K58"/>
    <mergeCell ref="K60:K61"/>
    <mergeCell ref="K63:K64"/>
    <mergeCell ref="K66:K67"/>
    <mergeCell ref="K69:K70"/>
    <mergeCell ref="K72:K73"/>
    <mergeCell ref="K75:K76"/>
    <mergeCell ref="K90:K91"/>
    <mergeCell ref="K93:K94"/>
    <mergeCell ref="K96:K97"/>
    <mergeCell ref="K81:K82"/>
    <mergeCell ref="K84:K85"/>
    <mergeCell ref="K87:K88"/>
  </mergeCells>
  <conditionalFormatting sqref="E2:H65527">
    <cfRule type="cellIs" dxfId="24" priority="5" stopIfTrue="1" operator="greaterThanOrEqual">
      <formula>200</formula>
    </cfRule>
  </conditionalFormatting>
  <conditionalFormatting sqref="I3:K4 D3:D4 K6 D6:D7 I6:J7 K9 K12 K15 K18 K21 K24 K27 K30 K33 K36 K39 K42 K45 K48 K51 K54 K57 K60 K63 K66 K69 K72 K75 K78 K81 K84 K87 K90 K93 K96 D9:D10 D12:D13 D15:D16 D18:D19 D21:D22 D24:D25 D27:D28 D30:D31 D33:D34 D36:D37 D39:D40 D42:D43 D45:D46 D48:D49 D51:D52 D54:D55 D57:D58 D60:D61 D63:D64 D66:D67 D69:D70 D72:D73 D75:D76 D78:D79 D81:D82 D84:D85 D87:D88 D90:D91 D93:D94 D96:D97 I9:J10 I12:J13 I15:J16 I18:J19 I21:J22 I24:J25 I27:J28 I30:J31 I33:J34 I36:J37 I39:J40 I42:J43 I45:J46 I48:J49 I51:J52 I54:J55 I57:J58 I60:J61 I63:J64 I66:J67 I69:J70 I72:J73 I75:J76 I78:J79 I81:J82 I84:J85 I87:J88 I90:J91 I93:J94 I96:J97">
    <cfRule type="cellIs" dxfId="23" priority="4" stopIfTrue="1" operator="equal">
      <formula>0</formula>
    </cfRule>
  </conditionalFormatting>
  <conditionalFormatting sqref="B2:B4 C3:C4 E3:H4">
    <cfRule type="cellIs" dxfId="22" priority="3" operator="equal">
      <formula>0</formula>
    </cfRule>
  </conditionalFormatting>
  <conditionalFormatting sqref="C6:C7 E6:H7 C9:C10 C12:C13 C15:C16 C18:C19 C21:C22 C24:C25 C27:C28 C30:C31 C33:C34 C36:C37 C39:C40 C42:C43 C45:C46 C48:C49 C51:C52 C54:C55 C57:C58 C60:C61 C63:C64 C66:C67 C69:C70 C72:C73 C75:C76 C78:C79 C81:C82 C84:C85 C87:C88 C90:C91 C93:C94 C96:C97 E9:H10 E12:H13 E15:H16 E18:H19 E21:H22 E24:H25 E27:H28 E30:H31 E33:H34 E36:H37 E39:H40 E42:H43 E45:H46 E48:H49 E51:H52 E54:H55 E57:H58 E60:H61 E63:H64 E66:H67 E69:H70 E72:H73 E75:H76 E78:H79 E81:H82 E84:H85 E87:H88 E90:H91 E93:H94 E96:H97 B5:B97">
    <cfRule type="cellIs" dxfId="21" priority="2" operator="equal">
      <formula>0</formula>
    </cfRule>
  </conditionalFormatting>
  <conditionalFormatting sqref="C6:C7 E6:H7 C9:C10 C12:C13 C15:C16 C18:C19 C21:C22 C24:C25 C27:C28 C30:C31 C33:C34 C36:C37 C39:C40 C42:C43 C45:C46 C48:C49 C51:C52 C54:C55 C57:C58 C60:C61 C63:C64 C66:C67 C69:C70 C72:C73 C75:C76 C78:C79 C81:C82 C84:C85 C87:C88 C90:C91 C93:C94 C96:C97 E9:H10 E12:H13 E15:H16 E18:H19 E21:H22 E24:H25 E27:H28 E30:H31 E33:H34 E36:H37 E39:H40 E42:H43 E45:H46 E48:H49 E51:H52 E54:H55 E57:H58 E60:H61 E63:H64 E66:H67 E69:H70 E72:H73 E75:H76 E78:H79 E81:H82 E84:H85 E87:H88 E90:H91 E93:H94 E96:H97 B5:B97">
    <cfRule type="cellIs" dxfId="20" priority="1" operator="equal">
      <formula>0</formula>
    </cfRule>
  </conditionalFormatting>
  <pageMargins left="0.39370078740157483" right="0.39370078740157483" top="0.98425196850393704" bottom="0.51181102362204722" header="0.51181102362204722" footer="0.51181102362204722"/>
  <pageSetup paperSize="9" orientation="portrait" horizontalDpi="300" verticalDpi="300" r:id="rId1"/>
  <headerFooter alignWithMargins="0">
    <oddHeader>&amp;CDucdalf Toernooi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2"/>
  <dimension ref="A1:M220"/>
  <sheetViews>
    <sheetView topLeftCell="B1" workbookViewId="0">
      <pane ySplit="1" topLeftCell="A2" activePane="bottomLeft" state="frozen"/>
      <selection pane="bottomLeft" activeCell="B1" sqref="B1"/>
    </sheetView>
  </sheetViews>
  <sheetFormatPr defaultColWidth="10.25" defaultRowHeight="14.25"/>
  <cols>
    <col min="1" max="1" width="2.25" style="106" hidden="1" customWidth="1"/>
    <col min="2" max="2" width="2.875" style="14" bestFit="1" customWidth="1"/>
    <col min="3" max="3" width="20.625" style="14" bestFit="1" customWidth="1"/>
    <col min="4" max="4" width="3.875" style="13" customWidth="1"/>
    <col min="5" max="5" width="3.875" style="14" customWidth="1"/>
    <col min="6" max="9" width="7.125" style="14" customWidth="1"/>
    <col min="10" max="10" width="6.25" style="14" customWidth="1"/>
    <col min="11" max="11" width="7.125" style="14" customWidth="1"/>
    <col min="12" max="12" width="7.125" style="18" customWidth="1"/>
    <col min="13" max="13" width="7.625" style="14" bestFit="1" customWidth="1"/>
    <col min="14" max="16384" width="10.25" style="14"/>
  </cols>
  <sheetData>
    <row r="1" spans="1:13" s="30" customFormat="1" ht="30">
      <c r="A1" s="2" t="s">
        <v>24</v>
      </c>
      <c r="B1" s="185"/>
      <c r="C1" s="185" t="s">
        <v>0</v>
      </c>
      <c r="D1" s="1"/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3" t="s">
        <v>16</v>
      </c>
      <c r="L1" s="28" t="s">
        <v>25</v>
      </c>
      <c r="M1" s="29" t="s">
        <v>26</v>
      </c>
    </row>
    <row r="2" spans="1:13" ht="18" customHeight="1">
      <c r="A2" s="186"/>
      <c r="B2" s="187">
        <f t="shared" ref="B2:B33" si="0">B1+1</f>
        <v>1</v>
      </c>
      <c r="C2" s="4" t="str">
        <f>'Voorronden invullen'!B25</f>
        <v>Christiaan Veendorp</v>
      </c>
      <c r="D2" s="5">
        <f>'Voorronden invullen'!C25</f>
        <v>0</v>
      </c>
      <c r="E2" s="6">
        <f>'Voorronden invullen'!D25</f>
        <v>0</v>
      </c>
      <c r="F2" s="6">
        <f>'Voorronden invullen'!E25</f>
        <v>236</v>
      </c>
      <c r="G2" s="6">
        <f>'Voorronden invullen'!F25</f>
        <v>216</v>
      </c>
      <c r="H2" s="6">
        <f>'Voorronden invullen'!G25</f>
        <v>223</v>
      </c>
      <c r="I2" s="6">
        <f>'Voorronden invullen'!H25</f>
        <v>204</v>
      </c>
      <c r="J2" s="6">
        <f>'Voorronden invullen'!I25</f>
        <v>879</v>
      </c>
      <c r="K2" s="6">
        <f>'Voorronden invullen'!J25</f>
        <v>879</v>
      </c>
      <c r="L2" s="32">
        <f t="shared" ref="L2:L33" si="1">IF(J2&gt;0,AVERAGEIF(F2:I2,"&gt;0"),0)</f>
        <v>219.75</v>
      </c>
      <c r="M2" s="33">
        <f t="shared" ref="M2:M33" si="2">MAX(F2:I2)</f>
        <v>236</v>
      </c>
    </row>
    <row r="3" spans="1:13" ht="18" customHeight="1">
      <c r="A3" s="186"/>
      <c r="B3" s="187">
        <f t="shared" si="0"/>
        <v>2</v>
      </c>
      <c r="C3" s="4" t="str">
        <f>'Voorronden invullen'!B61</f>
        <v>Mike van Wezep</v>
      </c>
      <c r="D3" s="5">
        <f>'Voorronden invullen'!C61</f>
        <v>59</v>
      </c>
      <c r="E3" s="6">
        <f>'Voorronden invullen'!D61</f>
        <v>236</v>
      </c>
      <c r="F3" s="6">
        <f>'Voorronden invullen'!E61</f>
        <v>227</v>
      </c>
      <c r="G3" s="6">
        <f>'Voorronden invullen'!F61</f>
        <v>166</v>
      </c>
      <c r="H3" s="6">
        <f>'Voorronden invullen'!G61</f>
        <v>123</v>
      </c>
      <c r="I3" s="6">
        <f>'Voorronden invullen'!H61</f>
        <v>109</v>
      </c>
      <c r="J3" s="6">
        <f>'Voorronden invullen'!I61</f>
        <v>625</v>
      </c>
      <c r="K3" s="6">
        <f>'Voorronden invullen'!J61</f>
        <v>861</v>
      </c>
      <c r="L3" s="32">
        <f t="shared" si="1"/>
        <v>156.25</v>
      </c>
      <c r="M3" s="33">
        <f t="shared" si="2"/>
        <v>227</v>
      </c>
    </row>
    <row r="4" spans="1:13" ht="18" customHeight="1">
      <c r="A4" s="186"/>
      <c r="B4" s="187">
        <f t="shared" si="0"/>
        <v>3</v>
      </c>
      <c r="C4" s="4" t="str">
        <f>'Voorronden invullen'!B55</f>
        <v>Rick de Wit</v>
      </c>
      <c r="D4" s="5">
        <f>'Voorronden invullen'!C55</f>
        <v>29</v>
      </c>
      <c r="E4" s="6">
        <f>'Voorronden invullen'!D55</f>
        <v>116</v>
      </c>
      <c r="F4" s="6">
        <f>'Voorronden invullen'!E55</f>
        <v>159</v>
      </c>
      <c r="G4" s="6">
        <f>'Voorronden invullen'!F55</f>
        <v>213</v>
      </c>
      <c r="H4" s="6">
        <f>'Voorronden invullen'!G55</f>
        <v>155</v>
      </c>
      <c r="I4" s="6">
        <f>'Voorronden invullen'!H55</f>
        <v>201</v>
      </c>
      <c r="J4" s="6">
        <f>'Voorronden invullen'!I55</f>
        <v>728</v>
      </c>
      <c r="K4" s="6">
        <f>'Voorronden invullen'!J55</f>
        <v>844</v>
      </c>
      <c r="L4" s="32">
        <f t="shared" si="1"/>
        <v>182</v>
      </c>
      <c r="M4" s="33">
        <f t="shared" si="2"/>
        <v>213</v>
      </c>
    </row>
    <row r="5" spans="1:13" ht="18" customHeight="1">
      <c r="A5" s="186"/>
      <c r="B5" s="187">
        <f t="shared" si="0"/>
        <v>4</v>
      </c>
      <c r="C5" s="4" t="str">
        <f>'Voorronden invullen'!B60</f>
        <v>Rick Bouma</v>
      </c>
      <c r="D5" s="5">
        <f>'Voorronden invullen'!C60</f>
        <v>69</v>
      </c>
      <c r="E5" s="6">
        <f>'Voorronden invullen'!D60</f>
        <v>276</v>
      </c>
      <c r="F5" s="6">
        <f>'Voorronden invullen'!E60</f>
        <v>147</v>
      </c>
      <c r="G5" s="6">
        <f>'Voorronden invullen'!F60</f>
        <v>137</v>
      </c>
      <c r="H5" s="6">
        <f>'Voorronden invullen'!G60</f>
        <v>122</v>
      </c>
      <c r="I5" s="6">
        <f>'Voorronden invullen'!H60</f>
        <v>160</v>
      </c>
      <c r="J5" s="6">
        <f>'Voorronden invullen'!I60</f>
        <v>566</v>
      </c>
      <c r="K5" s="6">
        <f>'Voorronden invullen'!J60</f>
        <v>842</v>
      </c>
      <c r="L5" s="32">
        <f t="shared" si="1"/>
        <v>141.5</v>
      </c>
      <c r="M5" s="33">
        <f t="shared" si="2"/>
        <v>160</v>
      </c>
    </row>
    <row r="6" spans="1:13" ht="18" customHeight="1">
      <c r="A6" s="186"/>
      <c r="B6" s="187">
        <f t="shared" si="0"/>
        <v>5</v>
      </c>
      <c r="C6" s="4" t="str">
        <f>'Voorronden invullen'!B69</f>
        <v>Diana Nauta</v>
      </c>
      <c r="D6" s="5">
        <f>'Voorronden invullen'!C69</f>
        <v>51</v>
      </c>
      <c r="E6" s="6">
        <f>'Voorronden invullen'!D69</f>
        <v>204</v>
      </c>
      <c r="F6" s="6">
        <f>'Voorronden invullen'!E69</f>
        <v>159</v>
      </c>
      <c r="G6" s="6">
        <f>'Voorronden invullen'!F69</f>
        <v>166</v>
      </c>
      <c r="H6" s="6">
        <f>'Voorronden invullen'!G69</f>
        <v>145</v>
      </c>
      <c r="I6" s="6">
        <f>'Voorronden invullen'!H69</f>
        <v>164</v>
      </c>
      <c r="J6" s="6">
        <f>'Voorronden invullen'!I69</f>
        <v>634</v>
      </c>
      <c r="K6" s="6">
        <f>'Voorronden invullen'!J69</f>
        <v>838</v>
      </c>
      <c r="L6" s="32">
        <f t="shared" si="1"/>
        <v>158.5</v>
      </c>
      <c r="M6" s="33">
        <f t="shared" si="2"/>
        <v>166</v>
      </c>
    </row>
    <row r="7" spans="1:13" ht="18" customHeight="1">
      <c r="A7" s="186"/>
      <c r="B7" s="187">
        <f t="shared" si="0"/>
        <v>6</v>
      </c>
      <c r="C7" s="4" t="str">
        <f>'Voorronden invullen'!B66</f>
        <v>Lodewijk Vogelzang</v>
      </c>
      <c r="D7" s="5">
        <f>'Voorronden invullen'!C66</f>
        <v>21</v>
      </c>
      <c r="E7" s="6">
        <f>'Voorronden invullen'!D66</f>
        <v>84</v>
      </c>
      <c r="F7" s="6">
        <f>'Voorronden invullen'!E66</f>
        <v>234</v>
      </c>
      <c r="G7" s="6">
        <f>'Voorronden invullen'!F66</f>
        <v>149</v>
      </c>
      <c r="H7" s="6">
        <f>'Voorronden invullen'!G66</f>
        <v>162</v>
      </c>
      <c r="I7" s="6">
        <f>'Voorronden invullen'!H66</f>
        <v>203</v>
      </c>
      <c r="J7" s="6">
        <f>'Voorronden invullen'!I66</f>
        <v>748</v>
      </c>
      <c r="K7" s="6">
        <f>'Voorronden invullen'!J66</f>
        <v>832</v>
      </c>
      <c r="L7" s="32">
        <f t="shared" si="1"/>
        <v>187</v>
      </c>
      <c r="M7" s="33">
        <f t="shared" si="2"/>
        <v>234</v>
      </c>
    </row>
    <row r="8" spans="1:13" ht="18" customHeight="1">
      <c r="A8" s="186"/>
      <c r="B8" s="187">
        <f t="shared" si="0"/>
        <v>7</v>
      </c>
      <c r="C8" s="4" t="str">
        <f>'Voorronden invullen'!B27</f>
        <v>Dirk Schut</v>
      </c>
      <c r="D8" s="5">
        <f>'Voorronden invullen'!C27</f>
        <v>25</v>
      </c>
      <c r="E8" s="6">
        <f>'Voorronden invullen'!D27</f>
        <v>100</v>
      </c>
      <c r="F8" s="6">
        <f>'Voorronden invullen'!E27</f>
        <v>186</v>
      </c>
      <c r="G8" s="6">
        <f>'Voorronden invullen'!F27</f>
        <v>138</v>
      </c>
      <c r="H8" s="6">
        <f>'Voorronden invullen'!G27</f>
        <v>177</v>
      </c>
      <c r="I8" s="6">
        <f>'Voorronden invullen'!H27</f>
        <v>228</v>
      </c>
      <c r="J8" s="6">
        <f>'Voorronden invullen'!I27</f>
        <v>729</v>
      </c>
      <c r="K8" s="6">
        <f>'Voorronden invullen'!J27</f>
        <v>829</v>
      </c>
      <c r="L8" s="32">
        <f t="shared" si="1"/>
        <v>182.25</v>
      </c>
      <c r="M8" s="33">
        <f t="shared" si="2"/>
        <v>228</v>
      </c>
    </row>
    <row r="9" spans="1:13" ht="18" customHeight="1">
      <c r="A9" s="188"/>
      <c r="B9" s="187">
        <f t="shared" si="0"/>
        <v>8</v>
      </c>
      <c r="C9" s="4" t="str">
        <f>'Voorronden invullen'!B63</f>
        <v>Dennis Veen</v>
      </c>
      <c r="D9" s="5">
        <f>'Voorronden invullen'!C63</f>
        <v>3</v>
      </c>
      <c r="E9" s="6">
        <f>'Voorronden invullen'!D63</f>
        <v>12</v>
      </c>
      <c r="F9" s="6">
        <f>'Voorronden invullen'!E63</f>
        <v>217</v>
      </c>
      <c r="G9" s="6">
        <f>'Voorronden invullen'!F63</f>
        <v>213</v>
      </c>
      <c r="H9" s="6">
        <f>'Voorronden invullen'!G63</f>
        <v>160</v>
      </c>
      <c r="I9" s="6">
        <f>'Voorronden invullen'!H63</f>
        <v>226</v>
      </c>
      <c r="J9" s="6">
        <f>'Voorronden invullen'!I63</f>
        <v>816</v>
      </c>
      <c r="K9" s="6">
        <f>'Voorronden invullen'!J63</f>
        <v>828</v>
      </c>
      <c r="L9" s="32">
        <f t="shared" si="1"/>
        <v>204</v>
      </c>
      <c r="M9" s="33">
        <f t="shared" si="2"/>
        <v>226</v>
      </c>
    </row>
    <row r="10" spans="1:13" ht="18" customHeight="1">
      <c r="A10" s="186"/>
      <c r="B10" s="187">
        <f t="shared" si="0"/>
        <v>9</v>
      </c>
      <c r="C10" s="76" t="str">
        <f>'Voorronden invullen'!B73</f>
        <v>Reinder Reinders</v>
      </c>
      <c r="D10" s="5">
        <f>'Voorronden invullen'!C73</f>
        <v>28</v>
      </c>
      <c r="E10" s="109">
        <f>'Voorronden invullen'!D73</f>
        <v>112</v>
      </c>
      <c r="F10" s="6">
        <f>'Voorronden invullen'!E73</f>
        <v>183</v>
      </c>
      <c r="G10" s="6">
        <f>'Voorronden invullen'!F73</f>
        <v>177</v>
      </c>
      <c r="H10" s="6">
        <f>'Voorronden invullen'!G73</f>
        <v>160</v>
      </c>
      <c r="I10" s="6">
        <f>'Voorronden invullen'!H73</f>
        <v>196</v>
      </c>
      <c r="J10" s="6">
        <f>'Voorronden invullen'!I73</f>
        <v>716</v>
      </c>
      <c r="K10" s="67">
        <f>'Voorronden invullen'!J73</f>
        <v>828</v>
      </c>
      <c r="L10" s="32">
        <f t="shared" si="1"/>
        <v>179</v>
      </c>
      <c r="M10" s="33">
        <f t="shared" si="2"/>
        <v>196</v>
      </c>
    </row>
    <row r="11" spans="1:13" ht="18" customHeight="1">
      <c r="A11" s="186"/>
      <c r="B11" s="187">
        <f t="shared" si="0"/>
        <v>10</v>
      </c>
      <c r="C11" s="4" t="str">
        <f>'Voorronden invullen'!B28</f>
        <v>Gerd-Jan Visser</v>
      </c>
      <c r="D11" s="5">
        <f>'Voorronden invullen'!C28</f>
        <v>5</v>
      </c>
      <c r="E11" s="6">
        <f>'Voorronden invullen'!D28</f>
        <v>20</v>
      </c>
      <c r="F11" s="6">
        <f>'Voorronden invullen'!E28</f>
        <v>233</v>
      </c>
      <c r="G11" s="6">
        <f>'Voorronden invullen'!F28</f>
        <v>185</v>
      </c>
      <c r="H11" s="6">
        <f>'Voorronden invullen'!G28</f>
        <v>173</v>
      </c>
      <c r="I11" s="6">
        <f>'Voorronden invullen'!H28</f>
        <v>216</v>
      </c>
      <c r="J11" s="6">
        <f>'Voorronden invullen'!I28</f>
        <v>807</v>
      </c>
      <c r="K11" s="6">
        <f>'Voorronden invullen'!J28</f>
        <v>827</v>
      </c>
      <c r="L11" s="32">
        <f t="shared" si="1"/>
        <v>201.75</v>
      </c>
      <c r="M11" s="33">
        <f t="shared" si="2"/>
        <v>233</v>
      </c>
    </row>
    <row r="12" spans="1:13" ht="18" customHeight="1">
      <c r="A12" s="186"/>
      <c r="B12" s="187">
        <f t="shared" si="0"/>
        <v>11</v>
      </c>
      <c r="C12" s="4" t="str">
        <f>'Voorronden invullen'!B51</f>
        <v>Thijs Borgijink</v>
      </c>
      <c r="D12" s="5">
        <f>'Voorronden invullen'!C51</f>
        <v>65</v>
      </c>
      <c r="E12" s="6">
        <f>'Voorronden invullen'!D51</f>
        <v>260</v>
      </c>
      <c r="F12" s="6">
        <f>'Voorronden invullen'!E51</f>
        <v>125</v>
      </c>
      <c r="G12" s="6">
        <f>'Voorronden invullen'!F51</f>
        <v>162</v>
      </c>
      <c r="H12" s="6">
        <f>'Voorronden invullen'!G51</f>
        <v>129</v>
      </c>
      <c r="I12" s="6">
        <f>'Voorronden invullen'!H51</f>
        <v>143</v>
      </c>
      <c r="J12" s="6">
        <f>'Voorronden invullen'!I51</f>
        <v>559</v>
      </c>
      <c r="K12" s="6">
        <f>'Voorronden invullen'!J51</f>
        <v>819</v>
      </c>
      <c r="L12" s="32">
        <f t="shared" si="1"/>
        <v>139.75</v>
      </c>
      <c r="M12" s="33">
        <f t="shared" si="2"/>
        <v>162</v>
      </c>
    </row>
    <row r="13" spans="1:13" ht="18" customHeight="1">
      <c r="A13" s="186"/>
      <c r="B13" s="187">
        <f t="shared" si="0"/>
        <v>12</v>
      </c>
      <c r="C13" s="4" t="str">
        <f>'Voorronden invullen'!B42</f>
        <v>Henk van Wezep</v>
      </c>
      <c r="D13" s="5">
        <f>'Voorronden invullen'!C42</f>
        <v>77</v>
      </c>
      <c r="E13" s="6">
        <f>'Voorronden invullen'!D42</f>
        <v>308</v>
      </c>
      <c r="F13" s="6">
        <f>'Voorronden invullen'!E42</f>
        <v>134</v>
      </c>
      <c r="G13" s="6">
        <f>'Voorronden invullen'!F42</f>
        <v>118</v>
      </c>
      <c r="H13" s="6">
        <f>'Voorronden invullen'!G42</f>
        <v>128</v>
      </c>
      <c r="I13" s="6">
        <f>'Voorronden invullen'!H42</f>
        <v>128</v>
      </c>
      <c r="J13" s="6">
        <f>'Voorronden invullen'!I42</f>
        <v>508</v>
      </c>
      <c r="K13" s="6">
        <f>'Voorronden invullen'!J42</f>
        <v>816</v>
      </c>
      <c r="L13" s="32">
        <f t="shared" si="1"/>
        <v>127</v>
      </c>
      <c r="M13" s="33">
        <f t="shared" si="2"/>
        <v>134</v>
      </c>
    </row>
    <row r="14" spans="1:13" ht="18" customHeight="1">
      <c r="A14" s="188"/>
      <c r="B14" s="187">
        <f t="shared" si="0"/>
        <v>13</v>
      </c>
      <c r="C14" s="4" t="str">
        <f>'Voorronden invullen'!B33</f>
        <v>Erwin Vos</v>
      </c>
      <c r="D14" s="5">
        <f>'Voorronden invullen'!C33</f>
        <v>43</v>
      </c>
      <c r="E14" s="6">
        <f>'Voorronden invullen'!D33</f>
        <v>172</v>
      </c>
      <c r="F14" s="6">
        <f>'Voorronden invullen'!E33</f>
        <v>170</v>
      </c>
      <c r="G14" s="6">
        <f>'Voorronden invullen'!F33</f>
        <v>154</v>
      </c>
      <c r="H14" s="6">
        <f>'Voorronden invullen'!G33</f>
        <v>121</v>
      </c>
      <c r="I14" s="6">
        <f>'Voorronden invullen'!H33</f>
        <v>191</v>
      </c>
      <c r="J14" s="6">
        <f>'Voorronden invullen'!I33</f>
        <v>636</v>
      </c>
      <c r="K14" s="6">
        <f>'Voorronden invullen'!J33</f>
        <v>808</v>
      </c>
      <c r="L14" s="32">
        <f t="shared" si="1"/>
        <v>159</v>
      </c>
      <c r="M14" s="33">
        <f t="shared" si="2"/>
        <v>191</v>
      </c>
    </row>
    <row r="15" spans="1:13" ht="18" customHeight="1">
      <c r="A15" s="188"/>
      <c r="B15" s="187">
        <f t="shared" si="0"/>
        <v>14</v>
      </c>
      <c r="C15" s="76" t="str">
        <f>'Voorronden invullen'!B72</f>
        <v>Marcel Reinders</v>
      </c>
      <c r="D15" s="5">
        <f>'Voorronden invullen'!C72</f>
        <v>17</v>
      </c>
      <c r="E15" s="109">
        <f>'Voorronden invullen'!D72</f>
        <v>68</v>
      </c>
      <c r="F15" s="6">
        <f>'Voorronden invullen'!E72</f>
        <v>163</v>
      </c>
      <c r="G15" s="6">
        <f>'Voorronden invullen'!F72</f>
        <v>155</v>
      </c>
      <c r="H15" s="6">
        <f>'Voorronden invullen'!G72</f>
        <v>173</v>
      </c>
      <c r="I15" s="6">
        <f>'Voorronden invullen'!H72</f>
        <v>245</v>
      </c>
      <c r="J15" s="6">
        <f>'Voorronden invullen'!I72</f>
        <v>736</v>
      </c>
      <c r="K15" s="67">
        <f>'Voorronden invullen'!J72</f>
        <v>804</v>
      </c>
      <c r="L15" s="32">
        <f t="shared" si="1"/>
        <v>184</v>
      </c>
      <c r="M15" s="33">
        <f t="shared" si="2"/>
        <v>245</v>
      </c>
    </row>
    <row r="16" spans="1:13" ht="18" customHeight="1">
      <c r="A16" s="186"/>
      <c r="B16" s="187">
        <f t="shared" si="0"/>
        <v>15</v>
      </c>
      <c r="C16" s="4" t="str">
        <f>'Voorronden invullen'!B24</f>
        <v>Chantal de Olde</v>
      </c>
      <c r="D16" s="5">
        <f>'Voorronden invullen'!C24</f>
        <v>75</v>
      </c>
      <c r="E16" s="6">
        <f>'Voorronden invullen'!D24</f>
        <v>300</v>
      </c>
      <c r="F16" s="6">
        <f>'Voorronden invullen'!E24</f>
        <v>151</v>
      </c>
      <c r="G16" s="6">
        <f>'Voorronden invullen'!F24</f>
        <v>135</v>
      </c>
      <c r="H16" s="6">
        <f>'Voorronden invullen'!G24</f>
        <v>114</v>
      </c>
      <c r="I16" s="6">
        <f>'Voorronden invullen'!H24</f>
        <v>104</v>
      </c>
      <c r="J16" s="6">
        <f>'Voorronden invullen'!I24</f>
        <v>504</v>
      </c>
      <c r="K16" s="6">
        <f>'Voorronden invullen'!J24</f>
        <v>804</v>
      </c>
      <c r="L16" s="32">
        <f t="shared" si="1"/>
        <v>126</v>
      </c>
      <c r="M16" s="33">
        <f t="shared" si="2"/>
        <v>151</v>
      </c>
    </row>
    <row r="17" spans="1:13" ht="18" customHeight="1">
      <c r="A17" s="188"/>
      <c r="B17" s="187">
        <f t="shared" si="0"/>
        <v>16</v>
      </c>
      <c r="C17" s="4" t="str">
        <f>'Voorronden invullen'!B49</f>
        <v>Mannee van Luijk</v>
      </c>
      <c r="D17" s="5">
        <f>'Voorronden invullen'!C49</f>
        <v>47</v>
      </c>
      <c r="E17" s="6">
        <f>'Voorronden invullen'!D49</f>
        <v>188</v>
      </c>
      <c r="F17" s="6">
        <f>'Voorronden invullen'!E49</f>
        <v>112</v>
      </c>
      <c r="G17" s="6">
        <f>'Voorronden invullen'!F49</f>
        <v>133</v>
      </c>
      <c r="H17" s="6">
        <f>'Voorronden invullen'!G49</f>
        <v>186</v>
      </c>
      <c r="I17" s="6">
        <f>'Voorronden invullen'!H49</f>
        <v>183</v>
      </c>
      <c r="J17" s="6">
        <f>'Voorronden invullen'!I49</f>
        <v>614</v>
      </c>
      <c r="K17" s="6">
        <f>'Voorronden invullen'!J49</f>
        <v>802</v>
      </c>
      <c r="L17" s="32">
        <f t="shared" si="1"/>
        <v>153.5</v>
      </c>
      <c r="M17" s="33">
        <f t="shared" si="2"/>
        <v>186</v>
      </c>
    </row>
    <row r="18" spans="1:13" ht="18" customHeight="1">
      <c r="A18" s="186"/>
      <c r="B18" s="187">
        <f t="shared" si="0"/>
        <v>17</v>
      </c>
      <c r="C18" s="4" t="str">
        <f>'Voorronden invullen'!B45</f>
        <v>Elmer van Luijk</v>
      </c>
      <c r="D18" s="5">
        <f>'Voorronden invullen'!C45</f>
        <v>0</v>
      </c>
      <c r="E18" s="6">
        <f>'Voorronden invullen'!D45</f>
        <v>0</v>
      </c>
      <c r="F18" s="6">
        <f>'Voorronden invullen'!E45</f>
        <v>188</v>
      </c>
      <c r="G18" s="6">
        <f>'Voorronden invullen'!F45</f>
        <v>195</v>
      </c>
      <c r="H18" s="6">
        <f>'Voorronden invullen'!G45</f>
        <v>197</v>
      </c>
      <c r="I18" s="6">
        <f>'Voorronden invullen'!H45</f>
        <v>213</v>
      </c>
      <c r="J18" s="6">
        <f>'Voorronden invullen'!I45</f>
        <v>793</v>
      </c>
      <c r="K18" s="6">
        <f>'Voorronden invullen'!J45</f>
        <v>793</v>
      </c>
      <c r="L18" s="32">
        <f t="shared" si="1"/>
        <v>198.25</v>
      </c>
      <c r="M18" s="33">
        <f t="shared" si="2"/>
        <v>213</v>
      </c>
    </row>
    <row r="19" spans="1:13" ht="18" customHeight="1">
      <c r="A19" s="186"/>
      <c r="B19" s="187">
        <f t="shared" si="0"/>
        <v>18</v>
      </c>
      <c r="C19" s="4" t="str">
        <f>'Voorronden invullen'!B18</f>
        <v>Finy Wetzelaer</v>
      </c>
      <c r="D19" s="5">
        <f>'Voorronden invullen'!C18</f>
        <v>60</v>
      </c>
      <c r="E19" s="6">
        <f>'Voorronden invullen'!D18</f>
        <v>240</v>
      </c>
      <c r="F19" s="6">
        <f>'Voorronden invullen'!E18</f>
        <v>157</v>
      </c>
      <c r="G19" s="6">
        <f>'Voorronden invullen'!F18</f>
        <v>159</v>
      </c>
      <c r="H19" s="6">
        <f>'Voorronden invullen'!G18</f>
        <v>113</v>
      </c>
      <c r="I19" s="6">
        <f>'Voorronden invullen'!H18</f>
        <v>120</v>
      </c>
      <c r="J19" s="6">
        <f>'Voorronden invullen'!I18</f>
        <v>549</v>
      </c>
      <c r="K19" s="6">
        <f>'Voorronden invullen'!J18</f>
        <v>789</v>
      </c>
      <c r="L19" s="32">
        <f t="shared" si="1"/>
        <v>137.25</v>
      </c>
      <c r="M19" s="33">
        <f t="shared" si="2"/>
        <v>159</v>
      </c>
    </row>
    <row r="20" spans="1:13" ht="18" customHeight="1">
      <c r="A20" s="188"/>
      <c r="B20" s="187">
        <f t="shared" si="0"/>
        <v>19</v>
      </c>
      <c r="C20" s="4" t="str">
        <f>'Voorronden invullen'!B36</f>
        <v>Klaas Olivier</v>
      </c>
      <c r="D20" s="5">
        <f>'Voorronden invullen'!C36</f>
        <v>39</v>
      </c>
      <c r="E20" s="6">
        <f>'Voorronden invullen'!D36</f>
        <v>156</v>
      </c>
      <c r="F20" s="6">
        <f>'Voorronden invullen'!E36</f>
        <v>196</v>
      </c>
      <c r="G20" s="6">
        <f>'Voorronden invullen'!F36</f>
        <v>147</v>
      </c>
      <c r="H20" s="6">
        <f>'Voorronden invullen'!G36</f>
        <v>116</v>
      </c>
      <c r="I20" s="6">
        <f>'Voorronden invullen'!H36</f>
        <v>172</v>
      </c>
      <c r="J20" s="6">
        <f>'Voorronden invullen'!I36</f>
        <v>631</v>
      </c>
      <c r="K20" s="6">
        <f>'Voorronden invullen'!J36</f>
        <v>787</v>
      </c>
      <c r="L20" s="32">
        <f t="shared" si="1"/>
        <v>157.75</v>
      </c>
      <c r="M20" s="33">
        <f t="shared" si="2"/>
        <v>196</v>
      </c>
    </row>
    <row r="21" spans="1:13" ht="18" customHeight="1">
      <c r="A21" s="186"/>
      <c r="B21" s="187">
        <f t="shared" si="0"/>
        <v>20</v>
      </c>
      <c r="C21" s="4" t="str">
        <f>'Voorronden invullen'!B30</f>
        <v>Melanie Schut</v>
      </c>
      <c r="D21" s="5">
        <f>'Voorronden invullen'!C30</f>
        <v>65</v>
      </c>
      <c r="E21" s="6">
        <f>'Voorronden invullen'!D30</f>
        <v>260</v>
      </c>
      <c r="F21" s="6">
        <f>'Voorronden invullen'!E30</f>
        <v>119</v>
      </c>
      <c r="G21" s="6">
        <f>'Voorronden invullen'!F30</f>
        <v>131</v>
      </c>
      <c r="H21" s="6">
        <f>'Voorronden invullen'!G30</f>
        <v>120</v>
      </c>
      <c r="I21" s="6">
        <f>'Voorronden invullen'!H30</f>
        <v>152</v>
      </c>
      <c r="J21" s="6">
        <f>'Voorronden invullen'!I30</f>
        <v>522</v>
      </c>
      <c r="K21" s="6">
        <f>'Voorronden invullen'!J30</f>
        <v>782</v>
      </c>
      <c r="L21" s="32">
        <f t="shared" si="1"/>
        <v>130.5</v>
      </c>
      <c r="M21" s="33">
        <f t="shared" si="2"/>
        <v>152</v>
      </c>
    </row>
    <row r="22" spans="1:13" ht="18" customHeight="1">
      <c r="A22" s="188"/>
      <c r="B22" s="187">
        <f t="shared" si="0"/>
        <v>21</v>
      </c>
      <c r="C22" s="4" t="str">
        <f>'Voorronden invullen'!B15</f>
        <v>Jacintha Schroor</v>
      </c>
      <c r="D22" s="5">
        <f>'Voorronden invullen'!C15</f>
        <v>32</v>
      </c>
      <c r="E22" s="6">
        <f>'Voorronden invullen'!D15</f>
        <v>128</v>
      </c>
      <c r="F22" s="6">
        <f>'Voorronden invullen'!E15</f>
        <v>160</v>
      </c>
      <c r="G22" s="6">
        <f>'Voorronden invullen'!F15</f>
        <v>157</v>
      </c>
      <c r="H22" s="6">
        <f>'Voorronden invullen'!G15</f>
        <v>157</v>
      </c>
      <c r="I22" s="6">
        <f>'Voorronden invullen'!H15</f>
        <v>167</v>
      </c>
      <c r="J22" s="6">
        <f>'Voorronden invullen'!I15</f>
        <v>641</v>
      </c>
      <c r="K22" s="6">
        <f>'Voorronden invullen'!J15</f>
        <v>769</v>
      </c>
      <c r="L22" s="32">
        <f t="shared" si="1"/>
        <v>160.25</v>
      </c>
      <c r="M22" s="33">
        <f t="shared" si="2"/>
        <v>167</v>
      </c>
    </row>
    <row r="23" spans="1:13" ht="18" customHeight="1">
      <c r="A23" s="186"/>
      <c r="B23" s="187">
        <f t="shared" si="0"/>
        <v>22</v>
      </c>
      <c r="C23" s="4" t="str">
        <f>'Voorronden invullen'!B4</f>
        <v>Elly Sas</v>
      </c>
      <c r="D23" s="5">
        <f>'Voorronden invullen'!C4</f>
        <v>52</v>
      </c>
      <c r="E23" s="6">
        <f>'Voorronden invullen'!D4</f>
        <v>208</v>
      </c>
      <c r="F23" s="6">
        <f>'Voorronden invullen'!E4</f>
        <v>122</v>
      </c>
      <c r="G23" s="6">
        <f>'Voorronden invullen'!F4</f>
        <v>152</v>
      </c>
      <c r="H23" s="6">
        <f>'Voorronden invullen'!G4</f>
        <v>134</v>
      </c>
      <c r="I23" s="6">
        <f>'Voorronden invullen'!H4</f>
        <v>151</v>
      </c>
      <c r="J23" s="6">
        <f>'Voorronden invullen'!I4</f>
        <v>559</v>
      </c>
      <c r="K23" s="6">
        <f>'Voorronden invullen'!J4</f>
        <v>767</v>
      </c>
      <c r="L23" s="32">
        <f t="shared" si="1"/>
        <v>139.75</v>
      </c>
      <c r="M23" s="33">
        <f t="shared" si="2"/>
        <v>152</v>
      </c>
    </row>
    <row r="24" spans="1:13" ht="18" customHeight="1">
      <c r="A24" s="186"/>
      <c r="B24" s="187">
        <f t="shared" si="0"/>
        <v>23</v>
      </c>
      <c r="C24" s="4" t="str">
        <f>'Voorronden invullen'!B3</f>
        <v>Arnold Veendorp</v>
      </c>
      <c r="D24" s="5">
        <f>'Voorronden invullen'!C3</f>
        <v>0</v>
      </c>
      <c r="E24" s="6">
        <f>'Voorronden invullen'!D3</f>
        <v>0</v>
      </c>
      <c r="F24" s="6">
        <f>'Voorronden invullen'!E3</f>
        <v>179</v>
      </c>
      <c r="G24" s="6">
        <f>'Voorronden invullen'!F3</f>
        <v>189</v>
      </c>
      <c r="H24" s="6">
        <f>'Voorronden invullen'!G3</f>
        <v>152</v>
      </c>
      <c r="I24" s="6">
        <f>'Voorronden invullen'!H3</f>
        <v>246</v>
      </c>
      <c r="J24" s="6">
        <f>'Voorronden invullen'!I3</f>
        <v>766</v>
      </c>
      <c r="K24" s="6">
        <f>'Voorronden invullen'!J3</f>
        <v>766</v>
      </c>
      <c r="L24" s="32">
        <f t="shared" si="1"/>
        <v>191.5</v>
      </c>
      <c r="M24" s="33">
        <f t="shared" si="2"/>
        <v>246</v>
      </c>
    </row>
    <row r="25" spans="1:13" ht="18" customHeight="1">
      <c r="A25" s="186"/>
      <c r="B25" s="187">
        <f t="shared" si="0"/>
        <v>24</v>
      </c>
      <c r="C25" s="4" t="str">
        <f>'Voorronden invullen'!B22</f>
        <v>Simon Klaver</v>
      </c>
      <c r="D25" s="5">
        <f>'Voorronden invullen'!C22</f>
        <v>0</v>
      </c>
      <c r="E25" s="6">
        <f>'Voorronden invullen'!D22</f>
        <v>0</v>
      </c>
      <c r="F25" s="6">
        <f>'Voorronden invullen'!E22</f>
        <v>181</v>
      </c>
      <c r="G25" s="6">
        <f>'Voorronden invullen'!F22</f>
        <v>207</v>
      </c>
      <c r="H25" s="6">
        <f>'Voorronden invullen'!G22</f>
        <v>182</v>
      </c>
      <c r="I25" s="6">
        <f>'Voorronden invullen'!H22</f>
        <v>195</v>
      </c>
      <c r="J25" s="6">
        <f>'Voorronden invullen'!I22</f>
        <v>765</v>
      </c>
      <c r="K25" s="6">
        <f>'Voorronden invullen'!J22</f>
        <v>765</v>
      </c>
      <c r="L25" s="32">
        <f t="shared" si="1"/>
        <v>191.25</v>
      </c>
      <c r="M25" s="33">
        <f t="shared" si="2"/>
        <v>207</v>
      </c>
    </row>
    <row r="26" spans="1:13" ht="18" customHeight="1">
      <c r="A26" s="186"/>
      <c r="B26" s="187">
        <f t="shared" si="0"/>
        <v>25</v>
      </c>
      <c r="C26" s="4" t="str">
        <f>'Voorronden invullen'!B31</f>
        <v>Tessa Visser</v>
      </c>
      <c r="D26" s="5">
        <f>'Voorronden invullen'!C31</f>
        <v>85</v>
      </c>
      <c r="E26" s="6">
        <f>'Voorronden invullen'!D31</f>
        <v>340</v>
      </c>
      <c r="F26" s="6">
        <f>'Voorronden invullen'!E31</f>
        <v>92</v>
      </c>
      <c r="G26" s="6">
        <f>'Voorronden invullen'!F31</f>
        <v>118</v>
      </c>
      <c r="H26" s="6">
        <f>'Voorronden invullen'!G31</f>
        <v>109</v>
      </c>
      <c r="I26" s="6">
        <f>'Voorronden invullen'!H31</f>
        <v>106</v>
      </c>
      <c r="J26" s="6">
        <f>'Voorronden invullen'!I31</f>
        <v>425</v>
      </c>
      <c r="K26" s="6">
        <f>'Voorronden invullen'!J31</f>
        <v>765</v>
      </c>
      <c r="L26" s="32">
        <f t="shared" si="1"/>
        <v>106.25</v>
      </c>
      <c r="M26" s="33">
        <f t="shared" si="2"/>
        <v>118</v>
      </c>
    </row>
    <row r="27" spans="1:13" ht="18" customHeight="1">
      <c r="A27" s="186"/>
      <c r="B27" s="187">
        <f t="shared" si="0"/>
        <v>26</v>
      </c>
      <c r="C27" s="4" t="str">
        <f>'Voorronden invullen'!B43</f>
        <v>Dave van Wezep</v>
      </c>
      <c r="D27" s="5">
        <f>'Voorronden invullen'!C43</f>
        <v>33</v>
      </c>
      <c r="E27" s="6">
        <f>'Voorronden invullen'!D43</f>
        <v>132</v>
      </c>
      <c r="F27" s="6">
        <f>'Voorronden invullen'!E43</f>
        <v>173</v>
      </c>
      <c r="G27" s="6">
        <f>'Voorronden invullen'!F43</f>
        <v>180</v>
      </c>
      <c r="H27" s="6">
        <f>'Voorronden invullen'!G43</f>
        <v>131</v>
      </c>
      <c r="I27" s="6">
        <f>'Voorronden invullen'!H43</f>
        <v>145</v>
      </c>
      <c r="J27" s="6">
        <f>'Voorronden invullen'!I43</f>
        <v>629</v>
      </c>
      <c r="K27" s="6">
        <f>'Voorronden invullen'!J43</f>
        <v>761</v>
      </c>
      <c r="L27" s="32">
        <f t="shared" si="1"/>
        <v>157.25</v>
      </c>
      <c r="M27" s="33">
        <f t="shared" si="2"/>
        <v>180</v>
      </c>
    </row>
    <row r="28" spans="1:13" ht="18" customHeight="1">
      <c r="A28" s="186"/>
      <c r="B28" s="187">
        <f t="shared" si="0"/>
        <v>27</v>
      </c>
      <c r="C28" s="4" t="str">
        <f>'Voorronden invullen'!B39</f>
        <v>Miranda Reyneveld</v>
      </c>
      <c r="D28" s="5">
        <f>'Voorronden invullen'!C39</f>
        <v>28</v>
      </c>
      <c r="E28" s="6">
        <f>'Voorronden invullen'!D39</f>
        <v>112</v>
      </c>
      <c r="F28" s="6">
        <f>'Voorronden invullen'!E39</f>
        <v>200</v>
      </c>
      <c r="G28" s="6">
        <f>'Voorronden invullen'!F39</f>
        <v>151</v>
      </c>
      <c r="H28" s="6">
        <f>'Voorronden invullen'!G39</f>
        <v>148</v>
      </c>
      <c r="I28" s="6">
        <f>'Voorronden invullen'!H39</f>
        <v>147</v>
      </c>
      <c r="J28" s="6">
        <f>'Voorronden invullen'!I39</f>
        <v>646</v>
      </c>
      <c r="K28" s="6">
        <f>'Voorronden invullen'!J39</f>
        <v>758</v>
      </c>
      <c r="L28" s="32">
        <f t="shared" si="1"/>
        <v>161.5</v>
      </c>
      <c r="M28" s="33">
        <f t="shared" si="2"/>
        <v>200</v>
      </c>
    </row>
    <row r="29" spans="1:13" ht="18" customHeight="1">
      <c r="A29" s="186"/>
      <c r="B29" s="187">
        <f t="shared" si="0"/>
        <v>28</v>
      </c>
      <c r="C29" s="4" t="str">
        <f>'Voorronden invullen'!B37</f>
        <v>René de Rond</v>
      </c>
      <c r="D29" s="5">
        <f>'Voorronden invullen'!C37</f>
        <v>28</v>
      </c>
      <c r="E29" s="6">
        <f>'Voorronden invullen'!D37</f>
        <v>112</v>
      </c>
      <c r="F29" s="6">
        <f>'Voorronden invullen'!E37</f>
        <v>174</v>
      </c>
      <c r="G29" s="6">
        <f>'Voorronden invullen'!F37</f>
        <v>146</v>
      </c>
      <c r="H29" s="6">
        <f>'Voorronden invullen'!G37</f>
        <v>144</v>
      </c>
      <c r="I29" s="6">
        <f>'Voorronden invullen'!H37</f>
        <v>174</v>
      </c>
      <c r="J29" s="6">
        <f>'Voorronden invullen'!I37</f>
        <v>638</v>
      </c>
      <c r="K29" s="6">
        <f>'Voorronden invullen'!J37</f>
        <v>750</v>
      </c>
      <c r="L29" s="32">
        <f t="shared" si="1"/>
        <v>159.5</v>
      </c>
      <c r="M29" s="33">
        <f t="shared" si="2"/>
        <v>174</v>
      </c>
    </row>
    <row r="30" spans="1:13" ht="18" customHeight="1">
      <c r="A30" s="188"/>
      <c r="B30" s="187">
        <f t="shared" si="0"/>
        <v>29</v>
      </c>
      <c r="C30" s="4" t="str">
        <f>'Voorronden invullen'!B48</f>
        <v>Robin van Prattenburg</v>
      </c>
      <c r="D30" s="5">
        <f>'Voorronden invullen'!C48</f>
        <v>38</v>
      </c>
      <c r="E30" s="6">
        <f>'Voorronden invullen'!D48</f>
        <v>152</v>
      </c>
      <c r="F30" s="6">
        <f>'Voorronden invullen'!E48</f>
        <v>129</v>
      </c>
      <c r="G30" s="6">
        <f>'Voorronden invullen'!F48</f>
        <v>148</v>
      </c>
      <c r="H30" s="6">
        <f>'Voorronden invullen'!G48</f>
        <v>188</v>
      </c>
      <c r="I30" s="6">
        <f>'Voorronden invullen'!H48</f>
        <v>133</v>
      </c>
      <c r="J30" s="6">
        <f>'Voorronden invullen'!I48</f>
        <v>598</v>
      </c>
      <c r="K30" s="6">
        <f>'Voorronden invullen'!J48</f>
        <v>750</v>
      </c>
      <c r="L30" s="32">
        <f t="shared" si="1"/>
        <v>149.5</v>
      </c>
      <c r="M30" s="33">
        <f t="shared" si="2"/>
        <v>188</v>
      </c>
    </row>
    <row r="31" spans="1:13" ht="18" customHeight="1">
      <c r="A31" s="186"/>
      <c r="B31" s="187">
        <f t="shared" si="0"/>
        <v>30</v>
      </c>
      <c r="C31" s="4" t="str">
        <f>'Voorronden invullen'!B58</f>
        <v>Karin Jol</v>
      </c>
      <c r="D31" s="5">
        <f>'Voorronden invullen'!C58</f>
        <v>15</v>
      </c>
      <c r="E31" s="6">
        <f>'Voorronden invullen'!D58</f>
        <v>60</v>
      </c>
      <c r="F31" s="6">
        <f>'Voorronden invullen'!E58</f>
        <v>137</v>
      </c>
      <c r="G31" s="6">
        <f>'Voorronden invullen'!F58</f>
        <v>171</v>
      </c>
      <c r="H31" s="6">
        <f>'Voorronden invullen'!G58</f>
        <v>229</v>
      </c>
      <c r="I31" s="6">
        <f>'Voorronden invullen'!H58</f>
        <v>144</v>
      </c>
      <c r="J31" s="6">
        <f>'Voorronden invullen'!I58</f>
        <v>681</v>
      </c>
      <c r="K31" s="6">
        <f>'Voorronden invullen'!J58</f>
        <v>741</v>
      </c>
      <c r="L31" s="32">
        <f t="shared" si="1"/>
        <v>170.25</v>
      </c>
      <c r="M31" s="33">
        <f t="shared" si="2"/>
        <v>229</v>
      </c>
    </row>
    <row r="32" spans="1:13" ht="18" customHeight="1">
      <c r="A32" s="186"/>
      <c r="B32" s="187">
        <f t="shared" si="0"/>
        <v>31</v>
      </c>
      <c r="C32" s="4" t="str">
        <f>'Voorronden invullen'!B40</f>
        <v>Louw de Kievit</v>
      </c>
      <c r="D32" s="5">
        <f>'Voorronden invullen'!C40</f>
        <v>26</v>
      </c>
      <c r="E32" s="6">
        <f>'Voorronden invullen'!D40</f>
        <v>104</v>
      </c>
      <c r="F32" s="6">
        <f>'Voorronden invullen'!E40</f>
        <v>176</v>
      </c>
      <c r="G32" s="6">
        <f>'Voorronden invullen'!F40</f>
        <v>160</v>
      </c>
      <c r="H32" s="6">
        <f>'Voorronden invullen'!G40</f>
        <v>145</v>
      </c>
      <c r="I32" s="6">
        <f>'Voorronden invullen'!H40</f>
        <v>153</v>
      </c>
      <c r="J32" s="6">
        <f>'Voorronden invullen'!I40</f>
        <v>634</v>
      </c>
      <c r="K32" s="6">
        <f>'Voorronden invullen'!J40</f>
        <v>738</v>
      </c>
      <c r="L32" s="32">
        <f t="shared" si="1"/>
        <v>158.5</v>
      </c>
      <c r="M32" s="33">
        <f t="shared" si="2"/>
        <v>176</v>
      </c>
    </row>
    <row r="33" spans="1:13" ht="18" customHeight="1">
      <c r="A33" s="186"/>
      <c r="B33" s="187">
        <f t="shared" si="0"/>
        <v>32</v>
      </c>
      <c r="C33" s="4" t="str">
        <f>'Voorronden invullen'!B16</f>
        <v>Bianca Veendorp</v>
      </c>
      <c r="D33" s="5">
        <f>'Voorronden invullen'!C16</f>
        <v>16</v>
      </c>
      <c r="E33" s="6">
        <f>'Voorronden invullen'!D16</f>
        <v>64</v>
      </c>
      <c r="F33" s="6">
        <f>'Voorronden invullen'!E16</f>
        <v>132</v>
      </c>
      <c r="G33" s="6">
        <f>'Voorronden invullen'!F16</f>
        <v>165</v>
      </c>
      <c r="H33" s="6">
        <f>'Voorronden invullen'!G16</f>
        <v>193</v>
      </c>
      <c r="I33" s="6">
        <f>'Voorronden invullen'!H16</f>
        <v>180</v>
      </c>
      <c r="J33" s="6">
        <f>'Voorronden invullen'!I16</f>
        <v>670</v>
      </c>
      <c r="K33" s="6">
        <f>'Voorronden invullen'!J16</f>
        <v>734</v>
      </c>
      <c r="L33" s="32">
        <f t="shared" si="1"/>
        <v>167.5</v>
      </c>
      <c r="M33" s="33">
        <f t="shared" si="2"/>
        <v>193</v>
      </c>
    </row>
    <row r="34" spans="1:13" ht="18" customHeight="1">
      <c r="A34" s="186"/>
      <c r="B34" s="187">
        <f t="shared" ref="B34:B65" si="3">B33+1</f>
        <v>33</v>
      </c>
      <c r="C34" s="4" t="str">
        <f>'Voorronden invullen'!B57</f>
        <v>Belinda van Eerde</v>
      </c>
      <c r="D34" s="5">
        <f>'Voorronden invullen'!C57</f>
        <v>17</v>
      </c>
      <c r="E34" s="6">
        <f>'Voorronden invullen'!D57</f>
        <v>68</v>
      </c>
      <c r="F34" s="6">
        <f>'Voorronden invullen'!E57</f>
        <v>169</v>
      </c>
      <c r="G34" s="6">
        <f>'Voorronden invullen'!F57</f>
        <v>176</v>
      </c>
      <c r="H34" s="6">
        <f>'Voorronden invullen'!G57</f>
        <v>140</v>
      </c>
      <c r="I34" s="6">
        <f>'Voorronden invullen'!H57</f>
        <v>178</v>
      </c>
      <c r="J34" s="6">
        <f>'Voorronden invullen'!I57</f>
        <v>663</v>
      </c>
      <c r="K34" s="6">
        <f>'Voorronden invullen'!J57</f>
        <v>731</v>
      </c>
      <c r="L34" s="32">
        <f t="shared" ref="L34:L65" si="4">IF(J34&gt;0,AVERAGEIF(F34:I34,"&gt;0"),0)</f>
        <v>165.75</v>
      </c>
      <c r="M34" s="33">
        <f t="shared" ref="M34:M65" si="5">MAX(F34:I34)</f>
        <v>178</v>
      </c>
    </row>
    <row r="35" spans="1:13" ht="18" customHeight="1">
      <c r="A35" s="186"/>
      <c r="B35" s="187">
        <f t="shared" si="3"/>
        <v>34</v>
      </c>
      <c r="C35" s="4" t="str">
        <f>'Voorronden invullen'!B52</f>
        <v>Karen Ballast</v>
      </c>
      <c r="D35" s="5">
        <f>'Voorronden invullen'!C52</f>
        <v>77</v>
      </c>
      <c r="E35" s="6">
        <f>'Voorronden invullen'!D52</f>
        <v>308</v>
      </c>
      <c r="F35" s="6">
        <f>'Voorronden invullen'!E52</f>
        <v>110</v>
      </c>
      <c r="G35" s="6">
        <f>'Voorronden invullen'!F52</f>
        <v>125</v>
      </c>
      <c r="H35" s="6">
        <f>'Voorronden invullen'!G52</f>
        <v>92</v>
      </c>
      <c r="I35" s="6">
        <f>'Voorronden invullen'!H52</f>
        <v>95</v>
      </c>
      <c r="J35" s="6">
        <f>'Voorronden invullen'!I52</f>
        <v>422</v>
      </c>
      <c r="K35" s="6">
        <f>'Voorronden invullen'!J52</f>
        <v>730</v>
      </c>
      <c r="L35" s="32">
        <f t="shared" si="4"/>
        <v>105.5</v>
      </c>
      <c r="M35" s="33">
        <f t="shared" si="5"/>
        <v>125</v>
      </c>
    </row>
    <row r="36" spans="1:13" ht="18" customHeight="1">
      <c r="A36" s="188"/>
      <c r="B36" s="187">
        <f t="shared" si="3"/>
        <v>35</v>
      </c>
      <c r="C36" s="4" t="str">
        <f>'Voorronden invullen'!B67</f>
        <v>Jan Zandvliet</v>
      </c>
      <c r="D36" s="5">
        <f>'Voorronden invullen'!C67</f>
        <v>31</v>
      </c>
      <c r="E36" s="6">
        <f>'Voorronden invullen'!D67</f>
        <v>124</v>
      </c>
      <c r="F36" s="6">
        <f>'Voorronden invullen'!E67</f>
        <v>136</v>
      </c>
      <c r="G36" s="6">
        <f>'Voorronden invullen'!F67</f>
        <v>146</v>
      </c>
      <c r="H36" s="6">
        <f>'Voorronden invullen'!G67</f>
        <v>179</v>
      </c>
      <c r="I36" s="6">
        <f>'Voorronden invullen'!H67</f>
        <v>139</v>
      </c>
      <c r="J36" s="6">
        <f>'Voorronden invullen'!I67</f>
        <v>600</v>
      </c>
      <c r="K36" s="6">
        <f>'Voorronden invullen'!J67</f>
        <v>724</v>
      </c>
      <c r="L36" s="32">
        <f t="shared" si="4"/>
        <v>150</v>
      </c>
      <c r="M36" s="33">
        <f t="shared" si="5"/>
        <v>179</v>
      </c>
    </row>
    <row r="37" spans="1:13" ht="18" customHeight="1">
      <c r="A37" s="186"/>
      <c r="B37" s="187">
        <f t="shared" si="3"/>
        <v>36</v>
      </c>
      <c r="C37" s="4" t="str">
        <f>'Voorronden invullen'!B46</f>
        <v>Chris van Prattenburg</v>
      </c>
      <c r="D37" s="5">
        <f>'Voorronden invullen'!C46</f>
        <v>13</v>
      </c>
      <c r="E37" s="6">
        <f>'Voorronden invullen'!D46</f>
        <v>52</v>
      </c>
      <c r="F37" s="6">
        <f>'Voorronden invullen'!E46</f>
        <v>148</v>
      </c>
      <c r="G37" s="6">
        <f>'Voorronden invullen'!F46</f>
        <v>191</v>
      </c>
      <c r="H37" s="6">
        <f>'Voorronden invullen'!G46</f>
        <v>162</v>
      </c>
      <c r="I37" s="6">
        <f>'Voorronden invullen'!H46</f>
        <v>165</v>
      </c>
      <c r="J37" s="6">
        <f>'Voorronden invullen'!I46</f>
        <v>666</v>
      </c>
      <c r="K37" s="6">
        <f>'Voorronden invullen'!J46</f>
        <v>718</v>
      </c>
      <c r="L37" s="32">
        <f t="shared" si="4"/>
        <v>166.5</v>
      </c>
      <c r="M37" s="33">
        <f t="shared" si="5"/>
        <v>191</v>
      </c>
    </row>
    <row r="38" spans="1:13" ht="18" customHeight="1">
      <c r="A38" s="186"/>
      <c r="B38" s="187">
        <f t="shared" si="3"/>
        <v>37</v>
      </c>
      <c r="C38" s="4" t="str">
        <f>'Voorronden invullen'!B54</f>
        <v>Sjoerd Huizinga</v>
      </c>
      <c r="D38" s="5">
        <f>'Voorronden invullen'!C54</f>
        <v>42</v>
      </c>
      <c r="E38" s="6">
        <f>'Voorronden invullen'!D54</f>
        <v>168</v>
      </c>
      <c r="F38" s="6">
        <f>'Voorronden invullen'!E54</f>
        <v>138</v>
      </c>
      <c r="G38" s="6">
        <f>'Voorronden invullen'!F54</f>
        <v>107</v>
      </c>
      <c r="H38" s="6">
        <f>'Voorronden invullen'!G54</f>
        <v>135</v>
      </c>
      <c r="I38" s="6">
        <f>'Voorronden invullen'!H54</f>
        <v>169</v>
      </c>
      <c r="J38" s="6">
        <f>'Voorronden invullen'!I54</f>
        <v>549</v>
      </c>
      <c r="K38" s="6">
        <f>'Voorronden invullen'!J54</f>
        <v>717</v>
      </c>
      <c r="L38" s="32">
        <f t="shared" si="4"/>
        <v>137.25</v>
      </c>
      <c r="M38" s="33">
        <f t="shared" si="5"/>
        <v>169</v>
      </c>
    </row>
    <row r="39" spans="1:13" ht="18" customHeight="1">
      <c r="A39" s="186"/>
      <c r="B39" s="187">
        <f t="shared" si="3"/>
        <v>38</v>
      </c>
      <c r="C39" s="4" t="str">
        <f>'Voorronden invullen'!B70</f>
        <v>Gerard Nauta</v>
      </c>
      <c r="D39" s="5">
        <f>'Voorronden invullen'!C70</f>
        <v>23</v>
      </c>
      <c r="E39" s="6">
        <f>'Voorronden invullen'!D70</f>
        <v>92</v>
      </c>
      <c r="F39" s="6">
        <f>'Voorronden invullen'!E70</f>
        <v>154</v>
      </c>
      <c r="G39" s="6">
        <f>'Voorronden invullen'!F70</f>
        <v>158</v>
      </c>
      <c r="H39" s="6">
        <f>'Voorronden invullen'!G70</f>
        <v>146</v>
      </c>
      <c r="I39" s="6">
        <f>'Voorronden invullen'!H70</f>
        <v>160</v>
      </c>
      <c r="J39" s="6">
        <f>'Voorronden invullen'!I70</f>
        <v>618</v>
      </c>
      <c r="K39" s="6">
        <f>'Voorronden invullen'!J70</f>
        <v>710</v>
      </c>
      <c r="L39" s="32">
        <f t="shared" si="4"/>
        <v>154.5</v>
      </c>
      <c r="M39" s="33">
        <f t="shared" si="5"/>
        <v>160</v>
      </c>
    </row>
    <row r="40" spans="1:13" ht="18" customHeight="1">
      <c r="A40" s="188"/>
      <c r="B40" s="187">
        <f t="shared" si="3"/>
        <v>39</v>
      </c>
      <c r="C40" s="4" t="str">
        <f>'Voorronden invullen'!B19</f>
        <v>Allie van Breugel</v>
      </c>
      <c r="D40" s="5">
        <f>'Voorronden invullen'!C19</f>
        <v>43</v>
      </c>
      <c r="E40" s="6">
        <f>'Voorronden invullen'!D19</f>
        <v>172</v>
      </c>
      <c r="F40" s="6">
        <f>'Voorronden invullen'!E19</f>
        <v>133</v>
      </c>
      <c r="G40" s="6">
        <f>'Voorronden invullen'!F19</f>
        <v>125</v>
      </c>
      <c r="H40" s="6">
        <f>'Voorronden invullen'!G19</f>
        <v>146</v>
      </c>
      <c r="I40" s="6">
        <f>'Voorronden invullen'!H19</f>
        <v>134</v>
      </c>
      <c r="J40" s="6">
        <f>'Voorronden invullen'!I19</f>
        <v>538</v>
      </c>
      <c r="K40" s="6">
        <f>'Voorronden invullen'!J19</f>
        <v>710</v>
      </c>
      <c r="L40" s="32">
        <f t="shared" si="4"/>
        <v>134.5</v>
      </c>
      <c r="M40" s="33">
        <f t="shared" si="5"/>
        <v>146</v>
      </c>
    </row>
    <row r="41" spans="1:13" ht="18" customHeight="1">
      <c r="A41" s="186"/>
      <c r="B41" s="187">
        <f t="shared" si="3"/>
        <v>40</v>
      </c>
      <c r="C41" s="4" t="str">
        <f>'Voorronden invullen'!B34</f>
        <v>Edwin vd Velde</v>
      </c>
      <c r="D41" s="5">
        <f>'Voorronden invullen'!C34</f>
        <v>17</v>
      </c>
      <c r="E41" s="6">
        <f>'Voorronden invullen'!D34</f>
        <v>68</v>
      </c>
      <c r="F41" s="6">
        <f>'Voorronden invullen'!E34</f>
        <v>160</v>
      </c>
      <c r="G41" s="6">
        <f>'Voorronden invullen'!F34</f>
        <v>151</v>
      </c>
      <c r="H41" s="6">
        <f>'Voorronden invullen'!G34</f>
        <v>164</v>
      </c>
      <c r="I41" s="6">
        <f>'Voorronden invullen'!H34</f>
        <v>166</v>
      </c>
      <c r="J41" s="6">
        <f>'Voorronden invullen'!I34</f>
        <v>641</v>
      </c>
      <c r="K41" s="6">
        <f>'Voorronden invullen'!J34</f>
        <v>709</v>
      </c>
      <c r="L41" s="32">
        <f t="shared" si="4"/>
        <v>160.25</v>
      </c>
      <c r="M41" s="33">
        <f t="shared" si="5"/>
        <v>166</v>
      </c>
    </row>
    <row r="42" spans="1:13" ht="18" customHeight="1">
      <c r="A42" s="186"/>
      <c r="B42" s="187">
        <f t="shared" si="3"/>
        <v>41</v>
      </c>
      <c r="C42" s="4" t="str">
        <f>'Voorronden invullen'!B21</f>
        <v>Mieke Reyneveld</v>
      </c>
      <c r="D42" s="5">
        <f>'Voorronden invullen'!C21</f>
        <v>28</v>
      </c>
      <c r="E42" s="6">
        <f>'Voorronden invullen'!D21</f>
        <v>112</v>
      </c>
      <c r="F42" s="6">
        <f>'Voorronden invullen'!E21</f>
        <v>153</v>
      </c>
      <c r="G42" s="6">
        <f>'Voorronden invullen'!F21</f>
        <v>144</v>
      </c>
      <c r="H42" s="6">
        <f>'Voorronden invullen'!G21</f>
        <v>149</v>
      </c>
      <c r="I42" s="6">
        <f>'Voorronden invullen'!H21</f>
        <v>139</v>
      </c>
      <c r="J42" s="6">
        <f>'Voorronden invullen'!I21</f>
        <v>585</v>
      </c>
      <c r="K42" s="6">
        <f>'Voorronden invullen'!J21</f>
        <v>697</v>
      </c>
      <c r="L42" s="32">
        <f t="shared" si="4"/>
        <v>146.25</v>
      </c>
      <c r="M42" s="33">
        <f t="shared" si="5"/>
        <v>153</v>
      </c>
    </row>
    <row r="43" spans="1:13" ht="18" customHeight="1">
      <c r="A43" s="188"/>
      <c r="B43" s="187">
        <f t="shared" si="3"/>
        <v>42</v>
      </c>
      <c r="C43" s="4" t="str">
        <f>'Voorronden invullen'!B64</f>
        <v>Frank Veen</v>
      </c>
      <c r="D43" s="5">
        <f>'Voorronden invullen'!C64</f>
        <v>42</v>
      </c>
      <c r="E43" s="6">
        <f>'Voorronden invullen'!D64</f>
        <v>168</v>
      </c>
      <c r="F43" s="6">
        <f>'Voorronden invullen'!E64</f>
        <v>134</v>
      </c>
      <c r="G43" s="6">
        <f>'Voorronden invullen'!F64</f>
        <v>112</v>
      </c>
      <c r="H43" s="6">
        <f>'Voorronden invullen'!G64</f>
        <v>139</v>
      </c>
      <c r="I43" s="6">
        <f>'Voorronden invullen'!H64</f>
        <v>136</v>
      </c>
      <c r="J43" s="6">
        <f>'Voorronden invullen'!I64</f>
        <v>521</v>
      </c>
      <c r="K43" s="6">
        <f>'Voorronden invullen'!J64</f>
        <v>689</v>
      </c>
      <c r="L43" s="32">
        <f t="shared" si="4"/>
        <v>130.25</v>
      </c>
      <c r="M43" s="33">
        <f t="shared" si="5"/>
        <v>139</v>
      </c>
    </row>
    <row r="44" spans="1:13" ht="18" customHeight="1">
      <c r="A44" s="186"/>
      <c r="B44" s="187">
        <f t="shared" si="3"/>
        <v>43</v>
      </c>
      <c r="C44" s="4">
        <f>'Voorronden invullen'!B13</f>
        <v>0</v>
      </c>
      <c r="D44" s="5">
        <f>'Voorronden invullen'!C13</f>
        <v>0</v>
      </c>
      <c r="E44" s="6">
        <f>'Voorronden invullen'!D13</f>
        <v>0</v>
      </c>
      <c r="F44" s="6">
        <f>'Voorronden invullen'!E13</f>
        <v>0</v>
      </c>
      <c r="G44" s="6">
        <f>'Voorronden invullen'!F13</f>
        <v>0</v>
      </c>
      <c r="H44" s="6">
        <f>'Voorronden invullen'!G13</f>
        <v>0</v>
      </c>
      <c r="I44" s="6">
        <f>'Voorronden invullen'!H13</f>
        <v>0</v>
      </c>
      <c r="J44" s="6">
        <f>'Voorronden invullen'!I13</f>
        <v>0</v>
      </c>
      <c r="K44" s="6">
        <f>'Voorronden invullen'!J13</f>
        <v>0</v>
      </c>
      <c r="L44" s="32">
        <f t="shared" si="4"/>
        <v>0</v>
      </c>
      <c r="M44" s="33">
        <f t="shared" si="5"/>
        <v>0</v>
      </c>
    </row>
    <row r="45" spans="1:13" ht="18" customHeight="1">
      <c r="A45" s="188"/>
      <c r="B45" s="187">
        <f t="shared" si="3"/>
        <v>44</v>
      </c>
      <c r="C45" s="4">
        <f>'Voorronden invullen'!B12</f>
        <v>0</v>
      </c>
      <c r="D45" s="5">
        <f>'Voorronden invullen'!C12</f>
        <v>0</v>
      </c>
      <c r="E45" s="6">
        <f>'Voorronden invullen'!D12</f>
        <v>0</v>
      </c>
      <c r="F45" s="6">
        <f>'Voorronden invullen'!E12</f>
        <v>0</v>
      </c>
      <c r="G45" s="6">
        <f>'Voorronden invullen'!F12</f>
        <v>0</v>
      </c>
      <c r="H45" s="6">
        <f>'Voorronden invullen'!G12</f>
        <v>0</v>
      </c>
      <c r="I45" s="6">
        <f>'Voorronden invullen'!H12</f>
        <v>0</v>
      </c>
      <c r="J45" s="6">
        <f>'Voorronden invullen'!I12</f>
        <v>0</v>
      </c>
      <c r="K45" s="6">
        <f>'Voorronden invullen'!J12</f>
        <v>0</v>
      </c>
      <c r="L45" s="32">
        <f t="shared" si="4"/>
        <v>0</v>
      </c>
      <c r="M45" s="33">
        <f t="shared" si="5"/>
        <v>0</v>
      </c>
    </row>
    <row r="46" spans="1:13" ht="18" customHeight="1">
      <c r="A46" s="188"/>
      <c r="B46" s="187">
        <f t="shared" si="3"/>
        <v>45</v>
      </c>
      <c r="C46" s="4">
        <f>'Voorronden invullen'!B6</f>
        <v>0</v>
      </c>
      <c r="D46" s="5">
        <f>'Voorronden invullen'!C6</f>
        <v>0</v>
      </c>
      <c r="E46" s="6">
        <f>'Voorronden invullen'!D6</f>
        <v>0</v>
      </c>
      <c r="F46" s="6">
        <f>'Voorronden invullen'!E6</f>
        <v>0</v>
      </c>
      <c r="G46" s="6">
        <f>'Voorronden invullen'!F6</f>
        <v>0</v>
      </c>
      <c r="H46" s="6">
        <f>'Voorronden invullen'!G6</f>
        <v>0</v>
      </c>
      <c r="I46" s="6">
        <f>'Voorronden invullen'!H6</f>
        <v>0</v>
      </c>
      <c r="J46" s="6">
        <f>'Voorronden invullen'!I6</f>
        <v>0</v>
      </c>
      <c r="K46" s="6">
        <f>'Voorronden invullen'!J6</f>
        <v>0</v>
      </c>
      <c r="L46" s="32">
        <f t="shared" si="4"/>
        <v>0</v>
      </c>
      <c r="M46" s="33">
        <f t="shared" si="5"/>
        <v>0</v>
      </c>
    </row>
    <row r="47" spans="1:13" ht="18" customHeight="1">
      <c r="A47" s="188"/>
      <c r="B47" s="187">
        <f t="shared" si="3"/>
        <v>46</v>
      </c>
      <c r="C47" s="4">
        <f>'Voorronden invullen'!B7</f>
        <v>0</v>
      </c>
      <c r="D47" s="5">
        <f>'Voorronden invullen'!C7</f>
        <v>0</v>
      </c>
      <c r="E47" s="6">
        <f>'Voorronden invullen'!D7</f>
        <v>0</v>
      </c>
      <c r="F47" s="6">
        <f>'Voorronden invullen'!E7</f>
        <v>0</v>
      </c>
      <c r="G47" s="6">
        <f>'Voorronden invullen'!F7</f>
        <v>0</v>
      </c>
      <c r="H47" s="6">
        <f>'Voorronden invullen'!G7</f>
        <v>0</v>
      </c>
      <c r="I47" s="6">
        <f>'Voorronden invullen'!H7</f>
        <v>0</v>
      </c>
      <c r="J47" s="6">
        <f>'Voorronden invullen'!I7</f>
        <v>0</v>
      </c>
      <c r="K47" s="6">
        <f>'Voorronden invullen'!J7</f>
        <v>0</v>
      </c>
      <c r="L47" s="32">
        <f t="shared" si="4"/>
        <v>0</v>
      </c>
      <c r="M47" s="33">
        <f t="shared" si="5"/>
        <v>0</v>
      </c>
    </row>
    <row r="48" spans="1:13" ht="18" customHeight="1">
      <c r="A48" s="186"/>
      <c r="B48" s="187">
        <f t="shared" si="3"/>
        <v>47</v>
      </c>
      <c r="C48" s="4">
        <f>'Voorronden invullen'!B9</f>
        <v>0</v>
      </c>
      <c r="D48" s="5">
        <f>'Voorronden invullen'!C9</f>
        <v>0</v>
      </c>
      <c r="E48" s="6">
        <f>'Voorronden invullen'!D9</f>
        <v>0</v>
      </c>
      <c r="F48" s="6">
        <f>'Voorronden invullen'!E9</f>
        <v>0</v>
      </c>
      <c r="G48" s="6">
        <f>'Voorronden invullen'!F9</f>
        <v>0</v>
      </c>
      <c r="H48" s="6">
        <f>'Voorronden invullen'!G9</f>
        <v>0</v>
      </c>
      <c r="I48" s="6">
        <f>'Voorronden invullen'!H9</f>
        <v>0</v>
      </c>
      <c r="J48" s="6">
        <f>'Voorronden invullen'!I9</f>
        <v>0</v>
      </c>
      <c r="K48" s="6">
        <f>'Voorronden invullen'!J9</f>
        <v>0</v>
      </c>
      <c r="L48" s="32">
        <f t="shared" si="4"/>
        <v>0</v>
      </c>
      <c r="M48" s="33">
        <f t="shared" si="5"/>
        <v>0</v>
      </c>
    </row>
    <row r="49" spans="1:13" ht="18" customHeight="1">
      <c r="A49" s="188"/>
      <c r="B49" s="187">
        <f t="shared" si="3"/>
        <v>48</v>
      </c>
      <c r="C49" s="4">
        <f>'Voorronden invullen'!B10</f>
        <v>0</v>
      </c>
      <c r="D49" s="5">
        <f>'Voorronden invullen'!C10</f>
        <v>0</v>
      </c>
      <c r="E49" s="6">
        <f>'Voorronden invullen'!D10</f>
        <v>0</v>
      </c>
      <c r="F49" s="6">
        <f>'Voorronden invullen'!E10</f>
        <v>0</v>
      </c>
      <c r="G49" s="6">
        <f>'Voorronden invullen'!F10</f>
        <v>0</v>
      </c>
      <c r="H49" s="6">
        <f>'Voorronden invullen'!G10</f>
        <v>0</v>
      </c>
      <c r="I49" s="6">
        <f>'Voorronden invullen'!H10</f>
        <v>0</v>
      </c>
      <c r="J49" s="6">
        <f>'Voorronden invullen'!I10</f>
        <v>0</v>
      </c>
      <c r="K49" s="6">
        <f>'Voorronden invullen'!J10</f>
        <v>0</v>
      </c>
      <c r="L49" s="32">
        <f t="shared" si="4"/>
        <v>0</v>
      </c>
      <c r="M49" s="33">
        <f t="shared" si="5"/>
        <v>0</v>
      </c>
    </row>
    <row r="50" spans="1:13" ht="18" customHeight="1">
      <c r="A50" s="186"/>
      <c r="B50" s="187">
        <f t="shared" si="3"/>
        <v>49</v>
      </c>
      <c r="C50" s="4">
        <f>'Voorronden invullen'!B94</f>
        <v>0</v>
      </c>
      <c r="D50" s="5">
        <f>'Voorronden invullen'!C94</f>
        <v>0</v>
      </c>
      <c r="E50" s="6">
        <f>'Voorronden invullen'!D94</f>
        <v>0</v>
      </c>
      <c r="F50" s="6">
        <f>'Voorronden invullen'!E94</f>
        <v>0</v>
      </c>
      <c r="G50" s="6">
        <f>'Voorronden invullen'!F94</f>
        <v>0</v>
      </c>
      <c r="H50" s="6">
        <f>'Voorronden invullen'!G94</f>
        <v>0</v>
      </c>
      <c r="I50" s="6">
        <f>'Voorronden invullen'!H94</f>
        <v>0</v>
      </c>
      <c r="J50" s="6">
        <f>'Voorronden invullen'!I94</f>
        <v>0</v>
      </c>
      <c r="K50" s="6">
        <f>'Voorronden invullen'!J94</f>
        <v>0</v>
      </c>
      <c r="L50" s="32">
        <f t="shared" si="4"/>
        <v>0</v>
      </c>
      <c r="M50" s="33">
        <f t="shared" si="5"/>
        <v>0</v>
      </c>
    </row>
    <row r="51" spans="1:13" s="12" customFormat="1" ht="18" customHeight="1">
      <c r="A51" s="186"/>
      <c r="B51" s="187">
        <f t="shared" si="3"/>
        <v>50</v>
      </c>
      <c r="C51" s="4">
        <f>'Voorronden invullen'!B87</f>
        <v>0</v>
      </c>
      <c r="D51" s="5">
        <f>'Voorronden invullen'!C87</f>
        <v>0</v>
      </c>
      <c r="E51" s="6">
        <f>'Voorronden invullen'!D87</f>
        <v>0</v>
      </c>
      <c r="F51" s="6">
        <f>'Voorronden invullen'!E87</f>
        <v>0</v>
      </c>
      <c r="G51" s="6">
        <f>'Voorronden invullen'!F87</f>
        <v>0</v>
      </c>
      <c r="H51" s="6">
        <f>'Voorronden invullen'!G87</f>
        <v>0</v>
      </c>
      <c r="I51" s="6">
        <f>'Voorronden invullen'!H87</f>
        <v>0</v>
      </c>
      <c r="J51" s="6">
        <f>'Voorronden invullen'!I87</f>
        <v>0</v>
      </c>
      <c r="K51" s="6">
        <f>'Voorronden invullen'!J87</f>
        <v>0</v>
      </c>
      <c r="L51" s="32">
        <f t="shared" si="4"/>
        <v>0</v>
      </c>
      <c r="M51" s="33">
        <f t="shared" si="5"/>
        <v>0</v>
      </c>
    </row>
    <row r="52" spans="1:13" s="12" customFormat="1" ht="18" customHeight="1">
      <c r="A52" s="186"/>
      <c r="B52" s="187">
        <f t="shared" si="3"/>
        <v>51</v>
      </c>
      <c r="C52" s="4">
        <f>'Voorronden invullen'!B85</f>
        <v>0</v>
      </c>
      <c r="D52" s="5">
        <f>'Voorronden invullen'!C85</f>
        <v>0</v>
      </c>
      <c r="E52" s="6">
        <f>'Voorronden invullen'!D85</f>
        <v>0</v>
      </c>
      <c r="F52" s="6">
        <f>'Voorronden invullen'!E85</f>
        <v>0</v>
      </c>
      <c r="G52" s="6">
        <f>'Voorronden invullen'!F85</f>
        <v>0</v>
      </c>
      <c r="H52" s="6">
        <f>'Voorronden invullen'!G85</f>
        <v>0</v>
      </c>
      <c r="I52" s="6">
        <f>'Voorronden invullen'!H85</f>
        <v>0</v>
      </c>
      <c r="J52" s="6">
        <f>'Voorronden invullen'!I85</f>
        <v>0</v>
      </c>
      <c r="K52" s="6">
        <f>'Voorronden invullen'!J85</f>
        <v>0</v>
      </c>
      <c r="L52" s="32">
        <f t="shared" si="4"/>
        <v>0</v>
      </c>
      <c r="M52" s="33">
        <f t="shared" si="5"/>
        <v>0</v>
      </c>
    </row>
    <row r="53" spans="1:13" s="12" customFormat="1" ht="18" customHeight="1">
      <c r="A53" s="186"/>
      <c r="B53" s="187">
        <f t="shared" si="3"/>
        <v>52</v>
      </c>
      <c r="C53" s="4">
        <f>'Voorronden invullen'!B90</f>
        <v>0</v>
      </c>
      <c r="D53" s="5">
        <f>'Voorronden invullen'!C90</f>
        <v>0</v>
      </c>
      <c r="E53" s="6">
        <f>'Voorronden invullen'!D90</f>
        <v>0</v>
      </c>
      <c r="F53" s="6">
        <f>'Voorronden invullen'!E90</f>
        <v>0</v>
      </c>
      <c r="G53" s="6">
        <f>'Voorronden invullen'!F90</f>
        <v>0</v>
      </c>
      <c r="H53" s="6">
        <f>'Voorronden invullen'!G90</f>
        <v>0</v>
      </c>
      <c r="I53" s="6">
        <f>'Voorronden invullen'!H90</f>
        <v>0</v>
      </c>
      <c r="J53" s="6">
        <f>'Voorronden invullen'!I90</f>
        <v>0</v>
      </c>
      <c r="K53" s="6">
        <f>'Voorronden invullen'!J90</f>
        <v>0</v>
      </c>
      <c r="L53" s="32">
        <f t="shared" si="4"/>
        <v>0</v>
      </c>
      <c r="M53" s="33">
        <f t="shared" si="5"/>
        <v>0</v>
      </c>
    </row>
    <row r="54" spans="1:13" s="12" customFormat="1" ht="18" customHeight="1">
      <c r="A54" s="186"/>
      <c r="B54" s="187">
        <f t="shared" si="3"/>
        <v>53</v>
      </c>
      <c r="C54" s="4">
        <f>'Voorronden invullen'!B82</f>
        <v>0</v>
      </c>
      <c r="D54" s="5">
        <f>'Voorronden invullen'!C82</f>
        <v>0</v>
      </c>
      <c r="E54" s="6">
        <f>'Voorronden invullen'!D82</f>
        <v>0</v>
      </c>
      <c r="F54" s="6">
        <f>'Voorronden invullen'!E82</f>
        <v>0</v>
      </c>
      <c r="G54" s="6">
        <f>'Voorronden invullen'!F82</f>
        <v>0</v>
      </c>
      <c r="H54" s="6">
        <f>'Voorronden invullen'!G82</f>
        <v>0</v>
      </c>
      <c r="I54" s="6">
        <f>'Voorronden invullen'!H82</f>
        <v>0</v>
      </c>
      <c r="J54" s="6">
        <f>'Voorronden invullen'!I82</f>
        <v>0</v>
      </c>
      <c r="K54" s="6">
        <f>'Voorronden invullen'!J82</f>
        <v>0</v>
      </c>
      <c r="L54" s="32">
        <f t="shared" si="4"/>
        <v>0</v>
      </c>
      <c r="M54" s="33">
        <f t="shared" si="5"/>
        <v>0</v>
      </c>
    </row>
    <row r="55" spans="1:13" s="12" customFormat="1" ht="18" customHeight="1">
      <c r="A55" s="186"/>
      <c r="B55" s="187">
        <f t="shared" si="3"/>
        <v>54</v>
      </c>
      <c r="C55" s="4">
        <f>'Voorronden invullen'!B75</f>
        <v>0</v>
      </c>
      <c r="D55" s="5">
        <f>'Voorronden invullen'!C75</f>
        <v>0</v>
      </c>
      <c r="E55" s="6">
        <f>'Voorronden invullen'!D75</f>
        <v>0</v>
      </c>
      <c r="F55" s="6">
        <f>'Voorronden invullen'!E75</f>
        <v>0</v>
      </c>
      <c r="G55" s="6">
        <f>'Voorronden invullen'!F75</f>
        <v>0</v>
      </c>
      <c r="H55" s="6">
        <f>'Voorronden invullen'!G75</f>
        <v>0</v>
      </c>
      <c r="I55" s="6">
        <f>'Voorronden invullen'!H75</f>
        <v>0</v>
      </c>
      <c r="J55" s="6">
        <f>'Voorronden invullen'!I75</f>
        <v>0</v>
      </c>
      <c r="K55" s="6">
        <f>'Voorronden invullen'!J75</f>
        <v>0</v>
      </c>
      <c r="L55" s="32">
        <f t="shared" si="4"/>
        <v>0</v>
      </c>
      <c r="M55" s="33">
        <f t="shared" si="5"/>
        <v>0</v>
      </c>
    </row>
    <row r="56" spans="1:13" s="12" customFormat="1" ht="18" customHeight="1">
      <c r="A56" s="186"/>
      <c r="B56" s="187">
        <f t="shared" si="3"/>
        <v>55</v>
      </c>
      <c r="C56" s="4">
        <f>'Voorronden invullen'!B78</f>
        <v>0</v>
      </c>
      <c r="D56" s="5">
        <f>'Voorronden invullen'!C78</f>
        <v>0</v>
      </c>
      <c r="E56" s="6">
        <f>'Voorronden invullen'!D78</f>
        <v>0</v>
      </c>
      <c r="F56" s="6">
        <f>'Voorronden invullen'!E78</f>
        <v>0</v>
      </c>
      <c r="G56" s="6">
        <f>'Voorronden invullen'!F78</f>
        <v>0</v>
      </c>
      <c r="H56" s="6">
        <f>'Voorronden invullen'!G78</f>
        <v>0</v>
      </c>
      <c r="I56" s="6">
        <f>'Voorronden invullen'!H78</f>
        <v>0</v>
      </c>
      <c r="J56" s="6">
        <f>'Voorronden invullen'!I78</f>
        <v>0</v>
      </c>
      <c r="K56" s="6">
        <f>'Voorronden invullen'!J78</f>
        <v>0</v>
      </c>
      <c r="L56" s="32">
        <f t="shared" si="4"/>
        <v>0</v>
      </c>
      <c r="M56" s="33">
        <f t="shared" si="5"/>
        <v>0</v>
      </c>
    </row>
    <row r="57" spans="1:13" s="12" customFormat="1" ht="18" customHeight="1">
      <c r="A57" s="186"/>
      <c r="B57" s="187">
        <f t="shared" si="3"/>
        <v>56</v>
      </c>
      <c r="C57" s="4">
        <f>'Voorronden invullen'!B79</f>
        <v>0</v>
      </c>
      <c r="D57" s="5">
        <f>'Voorronden invullen'!C79</f>
        <v>0</v>
      </c>
      <c r="E57" s="6">
        <f>'Voorronden invullen'!D79</f>
        <v>0</v>
      </c>
      <c r="F57" s="6">
        <f>'Voorronden invullen'!E79</f>
        <v>0</v>
      </c>
      <c r="G57" s="6">
        <f>'Voorronden invullen'!F79</f>
        <v>0</v>
      </c>
      <c r="H57" s="6">
        <f>'Voorronden invullen'!G79</f>
        <v>0</v>
      </c>
      <c r="I57" s="6">
        <f>'Voorronden invullen'!H79</f>
        <v>0</v>
      </c>
      <c r="J57" s="6">
        <f>'Voorronden invullen'!I79</f>
        <v>0</v>
      </c>
      <c r="K57" s="6">
        <f>'Voorronden invullen'!J79</f>
        <v>0</v>
      </c>
      <c r="L57" s="32">
        <f t="shared" si="4"/>
        <v>0</v>
      </c>
      <c r="M57" s="33">
        <f t="shared" si="5"/>
        <v>0</v>
      </c>
    </row>
    <row r="58" spans="1:13" ht="18" customHeight="1">
      <c r="A58" s="186"/>
      <c r="B58" s="187">
        <f t="shared" si="3"/>
        <v>57</v>
      </c>
      <c r="C58" s="4">
        <f>'Voorronden invullen'!B76</f>
        <v>0</v>
      </c>
      <c r="D58" s="5">
        <f>'Voorronden invullen'!C76</f>
        <v>0</v>
      </c>
      <c r="E58" s="6">
        <f>'Voorronden invullen'!D76</f>
        <v>0</v>
      </c>
      <c r="F58" s="6">
        <f>'Voorronden invullen'!E76</f>
        <v>0</v>
      </c>
      <c r="G58" s="6">
        <f>'Voorronden invullen'!F76</f>
        <v>0</v>
      </c>
      <c r="H58" s="6">
        <f>'Voorronden invullen'!G76</f>
        <v>0</v>
      </c>
      <c r="I58" s="6">
        <f>'Voorronden invullen'!H76</f>
        <v>0</v>
      </c>
      <c r="J58" s="6">
        <f>'Voorronden invullen'!I76</f>
        <v>0</v>
      </c>
      <c r="K58" s="6">
        <f>'Voorronden invullen'!J76</f>
        <v>0</v>
      </c>
      <c r="L58" s="32">
        <f t="shared" si="4"/>
        <v>0</v>
      </c>
      <c r="M58" s="33">
        <f t="shared" si="5"/>
        <v>0</v>
      </c>
    </row>
    <row r="59" spans="1:13" s="18" customFormat="1" ht="18" customHeight="1">
      <c r="A59" s="186"/>
      <c r="B59" s="187">
        <f t="shared" si="3"/>
        <v>58</v>
      </c>
      <c r="C59" s="4">
        <f>'Voorronden invullen'!B91</f>
        <v>0</v>
      </c>
      <c r="D59" s="5">
        <f>'Voorronden invullen'!C91</f>
        <v>0</v>
      </c>
      <c r="E59" s="6">
        <f>'Voorronden invullen'!D91</f>
        <v>0</v>
      </c>
      <c r="F59" s="6">
        <f>'Voorronden invullen'!E91</f>
        <v>0</v>
      </c>
      <c r="G59" s="6">
        <f>'Voorronden invullen'!F91</f>
        <v>0</v>
      </c>
      <c r="H59" s="6">
        <f>'Voorronden invullen'!G91</f>
        <v>0</v>
      </c>
      <c r="I59" s="6">
        <f>'Voorronden invullen'!H91</f>
        <v>0</v>
      </c>
      <c r="J59" s="6">
        <f>'Voorronden invullen'!I91</f>
        <v>0</v>
      </c>
      <c r="K59" s="6">
        <f>'Voorronden invullen'!J91</f>
        <v>0</v>
      </c>
      <c r="L59" s="32">
        <f t="shared" si="4"/>
        <v>0</v>
      </c>
      <c r="M59" s="33">
        <f t="shared" si="5"/>
        <v>0</v>
      </c>
    </row>
    <row r="60" spans="1:13" s="18" customFormat="1" ht="18" customHeight="1">
      <c r="A60" s="186"/>
      <c r="B60" s="187">
        <f t="shared" si="3"/>
        <v>59</v>
      </c>
      <c r="C60" s="4">
        <f>'Voorronden invullen'!B96</f>
        <v>0</v>
      </c>
      <c r="D60" s="5">
        <f>'Voorronden invullen'!C96</f>
        <v>0</v>
      </c>
      <c r="E60" s="6">
        <f>'Voorronden invullen'!D96</f>
        <v>0</v>
      </c>
      <c r="F60" s="6">
        <f>'Voorronden invullen'!E96</f>
        <v>0</v>
      </c>
      <c r="G60" s="6">
        <f>'Voorronden invullen'!F96</f>
        <v>0</v>
      </c>
      <c r="H60" s="6">
        <f>'Voorronden invullen'!G96</f>
        <v>0</v>
      </c>
      <c r="I60" s="6">
        <f>'Voorronden invullen'!H96</f>
        <v>0</v>
      </c>
      <c r="J60" s="6">
        <f>'Voorronden invullen'!I96</f>
        <v>0</v>
      </c>
      <c r="K60" s="6">
        <f>'Voorronden invullen'!J96</f>
        <v>0</v>
      </c>
      <c r="L60" s="32">
        <f t="shared" si="4"/>
        <v>0</v>
      </c>
      <c r="M60" s="33">
        <f t="shared" si="5"/>
        <v>0</v>
      </c>
    </row>
    <row r="61" spans="1:13" s="18" customFormat="1" ht="18" customHeight="1">
      <c r="A61" s="186"/>
      <c r="B61" s="187">
        <f t="shared" si="3"/>
        <v>60</v>
      </c>
      <c r="C61" s="4">
        <f>'Voorronden invullen'!B93</f>
        <v>0</v>
      </c>
      <c r="D61" s="5">
        <f>'Voorronden invullen'!C93</f>
        <v>0</v>
      </c>
      <c r="E61" s="6">
        <f>'Voorronden invullen'!D93</f>
        <v>0</v>
      </c>
      <c r="F61" s="6">
        <f>'Voorronden invullen'!E93</f>
        <v>0</v>
      </c>
      <c r="G61" s="6">
        <f>'Voorronden invullen'!F93</f>
        <v>0</v>
      </c>
      <c r="H61" s="6">
        <f>'Voorronden invullen'!G93</f>
        <v>0</v>
      </c>
      <c r="I61" s="6">
        <f>'Voorronden invullen'!H93</f>
        <v>0</v>
      </c>
      <c r="J61" s="6">
        <f>'Voorronden invullen'!I93</f>
        <v>0</v>
      </c>
      <c r="K61" s="6">
        <f>'Voorronden invullen'!J93</f>
        <v>0</v>
      </c>
      <c r="L61" s="32">
        <f t="shared" si="4"/>
        <v>0</v>
      </c>
      <c r="M61" s="33">
        <f t="shared" si="5"/>
        <v>0</v>
      </c>
    </row>
    <row r="62" spans="1:13" s="18" customFormat="1" ht="18" customHeight="1">
      <c r="A62" s="186"/>
      <c r="B62" s="187">
        <f t="shared" si="3"/>
        <v>61</v>
      </c>
      <c r="C62" s="4">
        <f>'Voorronden invullen'!B81</f>
        <v>0</v>
      </c>
      <c r="D62" s="5">
        <f>'Voorronden invullen'!C81</f>
        <v>0</v>
      </c>
      <c r="E62" s="6">
        <f>'Voorronden invullen'!D81</f>
        <v>0</v>
      </c>
      <c r="F62" s="6">
        <f>'Voorronden invullen'!E81</f>
        <v>0</v>
      </c>
      <c r="G62" s="6">
        <f>'Voorronden invullen'!F81</f>
        <v>0</v>
      </c>
      <c r="H62" s="6">
        <f>'Voorronden invullen'!G81</f>
        <v>0</v>
      </c>
      <c r="I62" s="6">
        <f>'Voorronden invullen'!H81</f>
        <v>0</v>
      </c>
      <c r="J62" s="6">
        <f>'Voorronden invullen'!I81</f>
        <v>0</v>
      </c>
      <c r="K62" s="6">
        <f>'Voorronden invullen'!J81</f>
        <v>0</v>
      </c>
      <c r="L62" s="32">
        <f t="shared" si="4"/>
        <v>0</v>
      </c>
      <c r="M62" s="33">
        <f t="shared" si="5"/>
        <v>0</v>
      </c>
    </row>
    <row r="63" spans="1:13" s="18" customFormat="1" ht="18" customHeight="1">
      <c r="A63" s="186"/>
      <c r="B63" s="187">
        <f t="shared" si="3"/>
        <v>62</v>
      </c>
      <c r="C63" s="4">
        <f>'Voorronden invullen'!B88</f>
        <v>0</v>
      </c>
      <c r="D63" s="5">
        <f>'Voorronden invullen'!C88</f>
        <v>0</v>
      </c>
      <c r="E63" s="6">
        <f>'Voorronden invullen'!D88</f>
        <v>0</v>
      </c>
      <c r="F63" s="6">
        <f>'Voorronden invullen'!E88</f>
        <v>0</v>
      </c>
      <c r="G63" s="6">
        <f>'Voorronden invullen'!F88</f>
        <v>0</v>
      </c>
      <c r="H63" s="6">
        <f>'Voorronden invullen'!G88</f>
        <v>0</v>
      </c>
      <c r="I63" s="6">
        <f>'Voorronden invullen'!H88</f>
        <v>0</v>
      </c>
      <c r="J63" s="6">
        <f>'Voorronden invullen'!I88</f>
        <v>0</v>
      </c>
      <c r="K63" s="6">
        <f>'Voorronden invullen'!J88</f>
        <v>0</v>
      </c>
      <c r="L63" s="32">
        <f t="shared" si="4"/>
        <v>0</v>
      </c>
      <c r="M63" s="33">
        <f t="shared" si="5"/>
        <v>0</v>
      </c>
    </row>
    <row r="64" spans="1:13" s="18" customFormat="1" ht="18" customHeight="1">
      <c r="A64" s="186"/>
      <c r="B64" s="187">
        <f t="shared" si="3"/>
        <v>63</v>
      </c>
      <c r="C64" s="4">
        <f>'Voorronden invullen'!B84</f>
        <v>0</v>
      </c>
      <c r="D64" s="5">
        <f>'Voorronden invullen'!C84</f>
        <v>0</v>
      </c>
      <c r="E64" s="6">
        <f>'Voorronden invullen'!D84</f>
        <v>0</v>
      </c>
      <c r="F64" s="6">
        <f>'Voorronden invullen'!E84</f>
        <v>0</v>
      </c>
      <c r="G64" s="6">
        <f>'Voorronden invullen'!F84</f>
        <v>0</v>
      </c>
      <c r="H64" s="6">
        <f>'Voorronden invullen'!G84</f>
        <v>0</v>
      </c>
      <c r="I64" s="6">
        <f>'Voorronden invullen'!H84</f>
        <v>0</v>
      </c>
      <c r="J64" s="6">
        <f>'Voorronden invullen'!I84</f>
        <v>0</v>
      </c>
      <c r="K64" s="6">
        <f>'Voorronden invullen'!J84</f>
        <v>0</v>
      </c>
      <c r="L64" s="32">
        <f t="shared" si="4"/>
        <v>0</v>
      </c>
      <c r="M64" s="33">
        <f t="shared" si="5"/>
        <v>0</v>
      </c>
    </row>
    <row r="65" spans="1:13" s="18" customFormat="1" ht="18" customHeight="1">
      <c r="A65" s="186"/>
      <c r="B65" s="187">
        <f t="shared" si="3"/>
        <v>64</v>
      </c>
      <c r="C65" s="4">
        <f>'Voorronden invullen'!B97</f>
        <v>0</v>
      </c>
      <c r="D65" s="5">
        <f>'Voorronden invullen'!C97</f>
        <v>0</v>
      </c>
      <c r="E65" s="6">
        <f>'Voorronden invullen'!D97</f>
        <v>0</v>
      </c>
      <c r="F65" s="6">
        <f>'Voorronden invullen'!E97</f>
        <v>0</v>
      </c>
      <c r="G65" s="6">
        <f>'Voorronden invullen'!F97</f>
        <v>0</v>
      </c>
      <c r="H65" s="6">
        <f>'Voorronden invullen'!G97</f>
        <v>0</v>
      </c>
      <c r="I65" s="6">
        <f>'Voorronden invullen'!H97</f>
        <v>0</v>
      </c>
      <c r="J65" s="6">
        <f>'Voorronden invullen'!I97</f>
        <v>0</v>
      </c>
      <c r="K65" s="6">
        <f>'Voorronden invullen'!J97</f>
        <v>0</v>
      </c>
      <c r="L65" s="32">
        <f t="shared" si="4"/>
        <v>0</v>
      </c>
      <c r="M65" s="33">
        <f t="shared" si="5"/>
        <v>0</v>
      </c>
    </row>
    <row r="66" spans="1:13">
      <c r="A66" s="107"/>
      <c r="B66" s="26"/>
      <c r="C66" s="16"/>
      <c r="D66" s="17"/>
      <c r="E66" s="12"/>
      <c r="F66" s="12"/>
      <c r="G66" s="12"/>
      <c r="H66" s="12"/>
      <c r="I66" s="12"/>
      <c r="J66" s="19"/>
      <c r="K66" s="19"/>
      <c r="L66" s="9"/>
    </row>
    <row r="67" spans="1:13">
      <c r="A67" s="107"/>
      <c r="B67" s="26"/>
      <c r="C67" s="16"/>
      <c r="D67" s="17"/>
      <c r="E67" s="12"/>
      <c r="F67" s="12"/>
      <c r="G67" s="12"/>
      <c r="H67" s="12"/>
      <c r="I67" s="12"/>
      <c r="J67" s="19"/>
      <c r="K67" s="19"/>
      <c r="L67" s="9"/>
    </row>
    <row r="68" spans="1:13">
      <c r="A68" s="107"/>
      <c r="B68" s="26"/>
      <c r="C68" s="16"/>
      <c r="D68" s="17"/>
      <c r="E68" s="12"/>
      <c r="F68" s="12"/>
      <c r="G68" s="12"/>
      <c r="H68" s="12"/>
      <c r="I68" s="12"/>
      <c r="J68" s="19"/>
      <c r="K68" s="19"/>
      <c r="L68" s="9"/>
    </row>
    <row r="69" spans="1:13">
      <c r="A69" s="107"/>
      <c r="B69" s="26"/>
      <c r="C69" s="16"/>
      <c r="D69" s="17"/>
      <c r="E69" s="12"/>
      <c r="F69" s="12"/>
      <c r="G69" s="12"/>
      <c r="H69" s="12"/>
      <c r="I69" s="12"/>
      <c r="J69" s="19"/>
      <c r="K69" s="19"/>
      <c r="L69" s="9"/>
    </row>
    <row r="70" spans="1:13">
      <c r="A70" s="107"/>
      <c r="B70" s="26"/>
      <c r="C70" s="16"/>
      <c r="D70" s="17"/>
      <c r="E70" s="12"/>
      <c r="F70" s="12"/>
      <c r="G70" s="12"/>
      <c r="H70" s="12"/>
      <c r="I70" s="12"/>
      <c r="J70" s="19"/>
      <c r="K70" s="19"/>
      <c r="L70" s="9"/>
    </row>
    <row r="71" spans="1:13">
      <c r="A71" s="107"/>
      <c r="B71" s="26"/>
      <c r="C71" s="16"/>
      <c r="D71" s="17"/>
      <c r="E71" s="12"/>
      <c r="F71" s="12"/>
      <c r="G71" s="12"/>
      <c r="H71" s="12"/>
      <c r="I71" s="12"/>
      <c r="J71" s="19"/>
      <c r="K71" s="19"/>
      <c r="L71" s="9"/>
    </row>
    <row r="72" spans="1:13">
      <c r="A72" s="107"/>
      <c r="B72" s="26"/>
      <c r="C72" s="16"/>
      <c r="D72" s="17"/>
      <c r="E72" s="12"/>
      <c r="F72" s="12"/>
      <c r="G72" s="12"/>
      <c r="H72" s="12"/>
      <c r="I72" s="12"/>
      <c r="J72" s="19"/>
      <c r="K72" s="19"/>
      <c r="L72" s="9"/>
    </row>
    <row r="73" spans="1:13">
      <c r="A73" s="107"/>
      <c r="B73" s="26"/>
      <c r="C73" s="16"/>
      <c r="D73" s="17"/>
      <c r="E73" s="12"/>
      <c r="F73" s="12"/>
      <c r="G73" s="12"/>
      <c r="H73" s="12"/>
      <c r="I73" s="12"/>
      <c r="J73" s="19"/>
      <c r="K73" s="19"/>
      <c r="L73" s="9"/>
    </row>
    <row r="74" spans="1:13">
      <c r="A74" s="107"/>
      <c r="B74" s="26"/>
      <c r="C74" s="16"/>
      <c r="D74" s="17"/>
      <c r="E74" s="12"/>
      <c r="F74" s="12"/>
      <c r="G74" s="12"/>
      <c r="H74" s="12"/>
      <c r="I74" s="12"/>
      <c r="J74" s="19"/>
      <c r="K74" s="19"/>
      <c r="L74" s="9"/>
    </row>
    <row r="75" spans="1:13">
      <c r="A75" s="107"/>
      <c r="B75" s="26"/>
      <c r="C75" s="16"/>
      <c r="D75" s="17"/>
      <c r="E75" s="12"/>
      <c r="F75" s="12"/>
      <c r="G75" s="12"/>
      <c r="H75" s="12"/>
      <c r="I75" s="12"/>
      <c r="J75" s="19"/>
      <c r="K75" s="19"/>
      <c r="L75" s="9"/>
    </row>
    <row r="76" spans="1:13">
      <c r="A76" s="107"/>
      <c r="B76" s="26"/>
      <c r="C76" s="16"/>
      <c r="D76" s="17"/>
      <c r="E76" s="12"/>
      <c r="F76" s="12"/>
      <c r="G76" s="12"/>
      <c r="H76" s="12"/>
      <c r="I76" s="12"/>
      <c r="J76" s="19"/>
      <c r="K76" s="19"/>
      <c r="L76" s="9"/>
    </row>
    <row r="77" spans="1:13">
      <c r="A77" s="107"/>
      <c r="B77" s="26"/>
      <c r="C77" s="16"/>
      <c r="D77" s="17"/>
      <c r="E77" s="12"/>
      <c r="F77" s="12"/>
      <c r="G77" s="12"/>
      <c r="H77" s="12"/>
      <c r="I77" s="12"/>
      <c r="J77" s="19"/>
      <c r="K77" s="19"/>
      <c r="L77" s="9"/>
    </row>
    <row r="78" spans="1:13">
      <c r="A78" s="107"/>
      <c r="B78" s="26"/>
      <c r="C78" s="16"/>
      <c r="D78" s="17"/>
      <c r="E78" s="12"/>
      <c r="F78" s="12"/>
      <c r="G78" s="12"/>
      <c r="H78" s="12"/>
      <c r="I78" s="12"/>
      <c r="J78" s="19"/>
      <c r="K78" s="19"/>
      <c r="L78" s="9"/>
    </row>
    <row r="79" spans="1:13">
      <c r="A79" s="107"/>
      <c r="B79" s="26"/>
      <c r="C79" s="16"/>
      <c r="D79" s="17"/>
      <c r="E79" s="12"/>
      <c r="F79" s="12"/>
      <c r="G79" s="12"/>
      <c r="H79" s="12"/>
      <c r="I79" s="12"/>
      <c r="J79" s="19"/>
      <c r="K79" s="19"/>
      <c r="L79" s="9"/>
    </row>
    <row r="80" spans="1:13">
      <c r="A80" s="107"/>
      <c r="B80" s="26"/>
      <c r="C80" s="16"/>
      <c r="D80" s="17"/>
      <c r="E80" s="12"/>
      <c r="F80" s="12"/>
      <c r="G80" s="12"/>
      <c r="H80" s="12"/>
      <c r="I80" s="12"/>
      <c r="J80" s="19"/>
      <c r="K80" s="19"/>
      <c r="L80" s="9"/>
    </row>
    <row r="81" spans="1:12">
      <c r="A81" s="107"/>
      <c r="B81" s="26"/>
      <c r="C81" s="16"/>
      <c r="D81" s="17"/>
      <c r="E81" s="12"/>
      <c r="F81" s="12"/>
      <c r="G81" s="12"/>
      <c r="H81" s="12"/>
      <c r="I81" s="12"/>
      <c r="J81" s="19"/>
      <c r="K81" s="19"/>
      <c r="L81" s="9"/>
    </row>
    <row r="82" spans="1:12">
      <c r="A82" s="107"/>
      <c r="B82" s="26"/>
      <c r="C82" s="16"/>
      <c r="D82" s="17"/>
      <c r="E82" s="12"/>
      <c r="F82" s="12"/>
      <c r="G82" s="12"/>
      <c r="H82" s="12"/>
      <c r="I82" s="12"/>
      <c r="J82" s="19"/>
      <c r="K82" s="19"/>
      <c r="L82" s="9"/>
    </row>
    <row r="83" spans="1:12">
      <c r="A83" s="107"/>
      <c r="B83" s="26"/>
      <c r="C83" s="16"/>
      <c r="D83" s="17"/>
      <c r="E83" s="12"/>
      <c r="F83" s="12"/>
      <c r="G83" s="12"/>
      <c r="H83" s="12"/>
      <c r="I83" s="12"/>
      <c r="J83" s="19"/>
      <c r="K83" s="19"/>
      <c r="L83" s="9"/>
    </row>
    <row r="84" spans="1:12">
      <c r="A84" s="107"/>
      <c r="B84" s="26"/>
      <c r="C84" s="16"/>
      <c r="D84" s="17"/>
      <c r="E84" s="12"/>
      <c r="F84" s="12"/>
      <c r="G84" s="12"/>
      <c r="H84" s="12"/>
      <c r="I84" s="12"/>
      <c r="J84" s="19"/>
      <c r="K84" s="19"/>
      <c r="L84" s="9"/>
    </row>
    <row r="85" spans="1:12">
      <c r="A85" s="107"/>
      <c r="B85" s="26"/>
      <c r="C85" s="16"/>
      <c r="D85" s="17"/>
      <c r="E85" s="12"/>
      <c r="F85" s="12"/>
      <c r="G85" s="12"/>
      <c r="H85" s="12"/>
      <c r="I85" s="12"/>
      <c r="J85" s="19"/>
      <c r="K85" s="19"/>
      <c r="L85" s="9"/>
    </row>
    <row r="86" spans="1:12">
      <c r="A86" s="107"/>
      <c r="B86" s="26"/>
      <c r="C86" s="16"/>
      <c r="D86" s="17"/>
      <c r="E86" s="12"/>
      <c r="F86" s="12"/>
      <c r="G86" s="12"/>
      <c r="H86" s="12"/>
      <c r="I86" s="12"/>
      <c r="J86" s="19"/>
      <c r="K86" s="19"/>
      <c r="L86" s="9"/>
    </row>
    <row r="87" spans="1:12">
      <c r="A87" s="107"/>
      <c r="B87" s="26"/>
      <c r="C87" s="16"/>
      <c r="D87" s="17"/>
      <c r="E87" s="12"/>
      <c r="F87" s="12"/>
      <c r="G87" s="12"/>
      <c r="H87" s="12"/>
      <c r="I87" s="12"/>
      <c r="J87" s="19"/>
      <c r="K87" s="19"/>
      <c r="L87" s="9"/>
    </row>
    <row r="88" spans="1:12">
      <c r="A88" s="107"/>
      <c r="B88" s="26"/>
      <c r="C88" s="16"/>
      <c r="D88" s="17"/>
      <c r="E88" s="12"/>
      <c r="F88" s="12"/>
      <c r="G88" s="12"/>
      <c r="H88" s="12"/>
      <c r="I88" s="12"/>
      <c r="J88" s="19"/>
      <c r="K88" s="19"/>
      <c r="L88" s="9"/>
    </row>
    <row r="89" spans="1:12">
      <c r="A89" s="107"/>
      <c r="B89" s="26"/>
      <c r="C89" s="16"/>
      <c r="D89" s="17"/>
      <c r="E89" s="12"/>
      <c r="F89" s="12"/>
      <c r="G89" s="12"/>
      <c r="H89" s="12"/>
      <c r="I89" s="12"/>
      <c r="J89" s="19"/>
      <c r="K89" s="19"/>
      <c r="L89" s="9"/>
    </row>
    <row r="90" spans="1:12">
      <c r="A90" s="107"/>
      <c r="B90" s="26"/>
      <c r="C90" s="16"/>
      <c r="D90" s="17"/>
      <c r="E90" s="12"/>
      <c r="F90" s="12"/>
      <c r="G90" s="12"/>
      <c r="H90" s="12"/>
      <c r="I90" s="12"/>
      <c r="J90" s="19"/>
      <c r="K90" s="19"/>
      <c r="L90" s="9"/>
    </row>
    <row r="91" spans="1:12">
      <c r="A91" s="105"/>
      <c r="B91" s="23"/>
      <c r="C91" s="20"/>
      <c r="D91" s="17"/>
    </row>
    <row r="92" spans="1:12">
      <c r="A92" s="107"/>
      <c r="B92" s="26"/>
      <c r="C92" s="20"/>
      <c r="D92" s="17"/>
    </row>
    <row r="93" spans="1:12">
      <c r="A93" s="105"/>
      <c r="B93" s="23"/>
      <c r="C93" s="20"/>
      <c r="D93" s="17"/>
    </row>
    <row r="94" spans="1:12">
      <c r="A94" s="107"/>
      <c r="B94" s="26"/>
      <c r="C94" s="20"/>
      <c r="D94" s="17"/>
    </row>
    <row r="95" spans="1:12">
      <c r="A95" s="105"/>
      <c r="B95" s="23"/>
      <c r="C95" s="20"/>
      <c r="D95" s="17"/>
    </row>
    <row r="96" spans="1:12">
      <c r="A96" s="107"/>
      <c r="B96" s="26"/>
      <c r="C96" s="20"/>
      <c r="D96" s="17"/>
    </row>
    <row r="97" spans="1:4">
      <c r="A97" s="108"/>
      <c r="B97" s="27"/>
      <c r="C97" s="20"/>
      <c r="D97" s="17"/>
    </row>
    <row r="98" spans="1:4">
      <c r="B98" s="25"/>
      <c r="C98" s="20"/>
      <c r="D98" s="17"/>
    </row>
    <row r="99" spans="1:4">
      <c r="B99" s="25"/>
      <c r="C99" s="20"/>
      <c r="D99" s="17"/>
    </row>
    <row r="100" spans="1:4">
      <c r="B100" s="25"/>
      <c r="C100" s="20"/>
      <c r="D100" s="17"/>
    </row>
    <row r="101" spans="1:4">
      <c r="B101" s="25"/>
      <c r="C101" s="20"/>
      <c r="D101" s="17"/>
    </row>
    <row r="102" spans="1:4">
      <c r="B102" s="25"/>
      <c r="C102" s="20"/>
      <c r="D102" s="17"/>
    </row>
    <row r="103" spans="1:4">
      <c r="B103" s="25"/>
      <c r="C103" s="20"/>
      <c r="D103" s="17"/>
    </row>
    <row r="104" spans="1:4">
      <c r="B104" s="25"/>
      <c r="C104" s="20"/>
      <c r="D104" s="17"/>
    </row>
    <row r="105" spans="1:4">
      <c r="B105" s="25"/>
      <c r="C105" s="20"/>
      <c r="D105" s="17"/>
    </row>
    <row r="106" spans="1:4">
      <c r="B106" s="25"/>
      <c r="C106" s="20"/>
      <c r="D106" s="17"/>
    </row>
    <row r="107" spans="1:4">
      <c r="B107" s="25"/>
      <c r="C107" s="20"/>
      <c r="D107" s="17"/>
    </row>
    <row r="108" spans="1:4">
      <c r="B108" s="25"/>
      <c r="C108" s="20"/>
      <c r="D108" s="17"/>
    </row>
    <row r="109" spans="1:4">
      <c r="B109" s="25"/>
      <c r="C109" s="20"/>
      <c r="D109" s="17"/>
    </row>
    <row r="110" spans="1:4">
      <c r="B110" s="25"/>
      <c r="C110" s="20"/>
      <c r="D110" s="17"/>
    </row>
    <row r="111" spans="1:4">
      <c r="B111" s="25"/>
      <c r="C111" s="20"/>
      <c r="D111" s="17"/>
    </row>
    <row r="112" spans="1:4">
      <c r="B112" s="25"/>
      <c r="C112" s="20"/>
      <c r="D112" s="17"/>
    </row>
    <row r="113" spans="2:4">
      <c r="B113" s="25"/>
      <c r="C113" s="20"/>
      <c r="D113" s="17"/>
    </row>
    <row r="114" spans="2:4">
      <c r="B114" s="25"/>
      <c r="C114" s="20"/>
      <c r="D114" s="17"/>
    </row>
    <row r="115" spans="2:4">
      <c r="B115" s="25"/>
      <c r="C115" s="20"/>
      <c r="D115" s="17"/>
    </row>
    <row r="116" spans="2:4">
      <c r="B116" s="25"/>
      <c r="C116" s="20"/>
      <c r="D116" s="17"/>
    </row>
    <row r="117" spans="2:4">
      <c r="B117" s="25"/>
      <c r="C117" s="20"/>
      <c r="D117" s="17"/>
    </row>
    <row r="118" spans="2:4">
      <c r="B118" s="25"/>
      <c r="C118" s="20"/>
      <c r="D118" s="17"/>
    </row>
    <row r="119" spans="2:4">
      <c r="B119" s="25"/>
      <c r="C119" s="20"/>
      <c r="D119" s="17"/>
    </row>
    <row r="120" spans="2:4">
      <c r="B120" s="25"/>
      <c r="C120" s="20"/>
      <c r="D120" s="17"/>
    </row>
    <row r="121" spans="2:4">
      <c r="B121" s="25"/>
      <c r="C121" s="20"/>
      <c r="D121" s="17"/>
    </row>
    <row r="122" spans="2:4">
      <c r="B122" s="25"/>
      <c r="C122" s="20"/>
      <c r="D122" s="17"/>
    </row>
    <row r="123" spans="2:4">
      <c r="B123" s="25"/>
      <c r="C123" s="20"/>
      <c r="D123" s="17"/>
    </row>
    <row r="124" spans="2:4">
      <c r="B124" s="25"/>
      <c r="C124" s="20"/>
      <c r="D124" s="17"/>
    </row>
    <row r="125" spans="2:4">
      <c r="B125" s="25"/>
      <c r="C125" s="20"/>
      <c r="D125" s="17"/>
    </row>
    <row r="126" spans="2:4">
      <c r="B126" s="25"/>
      <c r="C126" s="20"/>
      <c r="D126" s="17"/>
    </row>
    <row r="127" spans="2:4">
      <c r="B127" s="25"/>
      <c r="C127" s="20"/>
      <c r="D127" s="17"/>
    </row>
    <row r="128" spans="2:4">
      <c r="B128" s="25"/>
      <c r="C128" s="20"/>
      <c r="D128" s="17"/>
    </row>
    <row r="129" spans="3:4">
      <c r="C129" s="20"/>
      <c r="D129" s="17"/>
    </row>
    <row r="130" spans="3:4">
      <c r="C130" s="20"/>
      <c r="D130" s="17"/>
    </row>
    <row r="131" spans="3:4">
      <c r="C131" s="20"/>
      <c r="D131" s="17"/>
    </row>
    <row r="132" spans="3:4">
      <c r="C132" s="20"/>
      <c r="D132" s="17"/>
    </row>
    <row r="133" spans="3:4">
      <c r="C133" s="20"/>
      <c r="D133" s="17"/>
    </row>
    <row r="134" spans="3:4">
      <c r="C134" s="20"/>
      <c r="D134" s="17"/>
    </row>
    <row r="135" spans="3:4">
      <c r="C135" s="20"/>
      <c r="D135" s="17"/>
    </row>
    <row r="136" spans="3:4">
      <c r="C136" s="20"/>
      <c r="D136" s="17"/>
    </row>
    <row r="137" spans="3:4">
      <c r="C137" s="20"/>
      <c r="D137" s="17"/>
    </row>
    <row r="138" spans="3:4">
      <c r="C138" s="20"/>
      <c r="D138" s="17"/>
    </row>
    <row r="139" spans="3:4">
      <c r="C139" s="20"/>
      <c r="D139" s="17"/>
    </row>
    <row r="140" spans="3:4">
      <c r="C140" s="20"/>
      <c r="D140" s="17"/>
    </row>
    <row r="141" spans="3:4">
      <c r="C141" s="20"/>
      <c r="D141" s="17"/>
    </row>
    <row r="142" spans="3:4">
      <c r="C142" s="20"/>
      <c r="D142" s="17"/>
    </row>
    <row r="143" spans="3:4">
      <c r="C143" s="20"/>
      <c r="D143" s="17"/>
    </row>
    <row r="144" spans="3:4">
      <c r="C144" s="20"/>
      <c r="D144" s="17"/>
    </row>
    <row r="145" spans="3:4">
      <c r="C145" s="20"/>
      <c r="D145" s="17"/>
    </row>
    <row r="146" spans="3:4">
      <c r="C146" s="20"/>
      <c r="D146" s="17"/>
    </row>
    <row r="147" spans="3:4">
      <c r="C147" s="20"/>
      <c r="D147" s="17"/>
    </row>
    <row r="148" spans="3:4">
      <c r="C148" s="20"/>
      <c r="D148" s="17"/>
    </row>
    <row r="149" spans="3:4">
      <c r="C149" s="20"/>
      <c r="D149" s="17"/>
    </row>
    <row r="150" spans="3:4">
      <c r="C150" s="20"/>
      <c r="D150" s="17"/>
    </row>
    <row r="151" spans="3:4">
      <c r="C151" s="20"/>
      <c r="D151" s="17"/>
    </row>
    <row r="152" spans="3:4">
      <c r="C152" s="20"/>
      <c r="D152" s="17"/>
    </row>
    <row r="153" spans="3:4">
      <c r="C153" s="20"/>
      <c r="D153" s="17"/>
    </row>
    <row r="154" spans="3:4">
      <c r="C154" s="20"/>
      <c r="D154" s="17"/>
    </row>
    <row r="155" spans="3:4">
      <c r="C155" s="20"/>
      <c r="D155" s="17"/>
    </row>
    <row r="156" spans="3:4">
      <c r="C156" s="20"/>
      <c r="D156" s="17"/>
    </row>
    <row r="157" spans="3:4">
      <c r="C157" s="20"/>
      <c r="D157" s="17"/>
    </row>
    <row r="158" spans="3:4">
      <c r="C158" s="20"/>
      <c r="D158" s="17"/>
    </row>
    <row r="159" spans="3:4">
      <c r="C159" s="20"/>
      <c r="D159" s="17"/>
    </row>
    <row r="160" spans="3:4">
      <c r="C160" s="20"/>
      <c r="D160" s="17"/>
    </row>
    <row r="161" spans="3:4">
      <c r="C161" s="20"/>
      <c r="D161" s="17"/>
    </row>
    <row r="162" spans="3:4">
      <c r="C162" s="20"/>
      <c r="D162" s="17"/>
    </row>
    <row r="163" spans="3:4">
      <c r="C163" s="20"/>
      <c r="D163" s="17"/>
    </row>
    <row r="164" spans="3:4">
      <c r="C164" s="20"/>
      <c r="D164" s="17"/>
    </row>
    <row r="165" spans="3:4">
      <c r="C165" s="20"/>
      <c r="D165" s="17"/>
    </row>
    <row r="166" spans="3:4">
      <c r="C166" s="20"/>
      <c r="D166" s="17"/>
    </row>
    <row r="167" spans="3:4">
      <c r="C167" s="20"/>
      <c r="D167" s="17"/>
    </row>
    <row r="168" spans="3:4">
      <c r="C168" s="20"/>
      <c r="D168" s="17"/>
    </row>
    <row r="169" spans="3:4">
      <c r="C169" s="20"/>
      <c r="D169" s="17"/>
    </row>
    <row r="170" spans="3:4">
      <c r="C170" s="20"/>
      <c r="D170" s="17"/>
    </row>
    <row r="171" spans="3:4">
      <c r="C171" s="20"/>
      <c r="D171" s="17"/>
    </row>
    <row r="172" spans="3:4">
      <c r="C172" s="20"/>
      <c r="D172" s="17"/>
    </row>
    <row r="173" spans="3:4">
      <c r="C173" s="20"/>
      <c r="D173" s="17"/>
    </row>
    <row r="174" spans="3:4">
      <c r="C174" s="20"/>
      <c r="D174" s="17"/>
    </row>
    <row r="175" spans="3:4">
      <c r="C175" s="20"/>
      <c r="D175" s="17"/>
    </row>
    <row r="176" spans="3:4">
      <c r="C176" s="20"/>
      <c r="D176" s="17"/>
    </row>
    <row r="177" spans="3:4">
      <c r="C177" s="20"/>
      <c r="D177" s="17"/>
    </row>
    <row r="178" spans="3:4">
      <c r="C178" s="20"/>
      <c r="D178" s="17"/>
    </row>
    <row r="179" spans="3:4">
      <c r="C179" s="20"/>
      <c r="D179" s="17"/>
    </row>
    <row r="180" spans="3:4">
      <c r="C180" s="20"/>
      <c r="D180" s="17"/>
    </row>
    <row r="181" spans="3:4">
      <c r="C181" s="20"/>
      <c r="D181" s="17"/>
    </row>
    <row r="182" spans="3:4">
      <c r="C182" s="20"/>
      <c r="D182" s="17"/>
    </row>
    <row r="183" spans="3:4">
      <c r="C183" s="20"/>
      <c r="D183" s="17"/>
    </row>
    <row r="184" spans="3:4">
      <c r="C184" s="20"/>
      <c r="D184" s="17"/>
    </row>
    <row r="185" spans="3:4">
      <c r="C185" s="20"/>
      <c r="D185" s="17"/>
    </row>
    <row r="186" spans="3:4">
      <c r="C186" s="20"/>
      <c r="D186" s="17"/>
    </row>
    <row r="187" spans="3:4">
      <c r="C187" s="20"/>
      <c r="D187" s="17"/>
    </row>
    <row r="188" spans="3:4">
      <c r="C188" s="20"/>
      <c r="D188" s="17"/>
    </row>
    <row r="189" spans="3:4">
      <c r="C189" s="20"/>
      <c r="D189" s="17"/>
    </row>
    <row r="190" spans="3:4">
      <c r="C190" s="20"/>
      <c r="D190" s="17"/>
    </row>
    <row r="191" spans="3:4">
      <c r="C191" s="20"/>
      <c r="D191" s="17"/>
    </row>
    <row r="192" spans="3:4">
      <c r="C192" s="20"/>
      <c r="D192" s="17"/>
    </row>
    <row r="193" spans="3:4">
      <c r="C193" s="20"/>
      <c r="D193" s="17"/>
    </row>
    <row r="194" spans="3:4">
      <c r="C194" s="20"/>
      <c r="D194" s="17"/>
    </row>
    <row r="195" spans="3:4">
      <c r="C195" s="20"/>
      <c r="D195" s="17"/>
    </row>
    <row r="196" spans="3:4">
      <c r="C196" s="20"/>
      <c r="D196" s="17"/>
    </row>
    <row r="197" spans="3:4">
      <c r="C197" s="20"/>
      <c r="D197" s="17"/>
    </row>
    <row r="198" spans="3:4">
      <c r="C198" s="20"/>
      <c r="D198" s="17"/>
    </row>
    <row r="199" spans="3:4">
      <c r="C199" s="20"/>
      <c r="D199" s="17"/>
    </row>
    <row r="200" spans="3:4">
      <c r="C200" s="20"/>
      <c r="D200" s="17"/>
    </row>
    <row r="201" spans="3:4">
      <c r="C201" s="20"/>
      <c r="D201" s="17"/>
    </row>
    <row r="202" spans="3:4">
      <c r="C202" s="20"/>
      <c r="D202" s="17"/>
    </row>
    <row r="203" spans="3:4">
      <c r="C203" s="20"/>
      <c r="D203" s="17"/>
    </row>
    <row r="204" spans="3:4">
      <c r="C204" s="20"/>
      <c r="D204" s="17"/>
    </row>
    <row r="205" spans="3:4">
      <c r="C205" s="20"/>
      <c r="D205" s="17"/>
    </row>
    <row r="206" spans="3:4">
      <c r="C206" s="20"/>
      <c r="D206" s="17"/>
    </row>
    <row r="207" spans="3:4">
      <c r="C207" s="20"/>
      <c r="D207" s="17"/>
    </row>
    <row r="208" spans="3:4">
      <c r="C208" s="20"/>
      <c r="D208" s="17"/>
    </row>
    <row r="209" spans="3:4">
      <c r="C209" s="20"/>
      <c r="D209" s="17"/>
    </row>
    <row r="210" spans="3:4">
      <c r="C210" s="20"/>
      <c r="D210" s="17"/>
    </row>
    <row r="211" spans="3:4">
      <c r="C211" s="20"/>
      <c r="D211" s="17"/>
    </row>
    <row r="212" spans="3:4">
      <c r="C212" s="20"/>
      <c r="D212" s="17"/>
    </row>
    <row r="213" spans="3:4">
      <c r="C213" s="20"/>
      <c r="D213" s="17"/>
    </row>
    <row r="214" spans="3:4">
      <c r="C214" s="20"/>
      <c r="D214" s="17"/>
    </row>
    <row r="215" spans="3:4">
      <c r="C215" s="20"/>
      <c r="D215" s="17"/>
    </row>
    <row r="216" spans="3:4">
      <c r="C216" s="20"/>
      <c r="D216" s="17"/>
    </row>
    <row r="217" spans="3:4">
      <c r="C217" s="20"/>
      <c r="D217" s="17"/>
    </row>
    <row r="218" spans="3:4">
      <c r="C218" s="20"/>
      <c r="D218" s="17"/>
    </row>
    <row r="219" spans="3:4">
      <c r="C219" s="20"/>
      <c r="D219" s="17"/>
    </row>
    <row r="220" spans="3:4">
      <c r="C220" s="20"/>
      <c r="D220" s="17"/>
    </row>
  </sheetData>
  <sheetProtection selectLockedCells="1" sort="0"/>
  <sortState ref="A2:M65">
    <sortCondition descending="1" ref="K2:K65"/>
    <sortCondition descending="1" ref="J2:J65"/>
    <sortCondition descending="1" ref="L2:L65"/>
  </sortState>
  <phoneticPr fontId="3" type="noConversion"/>
  <conditionalFormatting sqref="F44:I65514">
    <cfRule type="cellIs" dxfId="19" priority="2" stopIfTrue="1" operator="greaterThanOrEqual">
      <formula>200</formula>
    </cfRule>
  </conditionalFormatting>
  <conditionalFormatting sqref="F2:I65">
    <cfRule type="cellIs" dxfId="18" priority="4" stopIfTrue="1" operator="equal">
      <formula>0</formula>
    </cfRule>
    <cfRule type="cellIs" dxfId="17" priority="5" stopIfTrue="1" operator="greaterThanOrEqual">
      <formula>200</formula>
    </cfRule>
  </conditionalFormatting>
  <conditionalFormatting sqref="J2:L65">
    <cfRule type="cellIs" dxfId="16" priority="6" stopIfTrue="1" operator="equal">
      <formula>0</formula>
    </cfRule>
  </conditionalFormatting>
  <conditionalFormatting sqref="C2:E74">
    <cfRule type="cellIs" dxfId="15" priority="1" stopIfTrue="1" operator="equal">
      <formula>0</formula>
    </cfRule>
  </conditionalFormatting>
  <conditionalFormatting sqref="M2:M65">
    <cfRule type="cellIs" dxfId="14" priority="13" stopIfTrue="1" operator="equal">
      <formula>$M$44</formula>
    </cfRule>
    <cfRule type="cellIs" dxfId="13" priority="14" stopIfTrue="1" operator="greaterThanOrEqual">
      <formula>200</formula>
    </cfRule>
    <cfRule type="cellIs" dxfId="12" priority="15" stopIfTrue="1" operator="equal">
      <formula>0</formula>
    </cfRule>
  </conditionalFormatting>
  <pageMargins left="0.39370078740157483" right="0.39370078740157483" top="0.98425196850393704" bottom="0.51181102362204722" header="0.51181102362204722" footer="0.51181102362204722"/>
  <pageSetup paperSize="9" scale="98" orientation="portrait" horizontalDpi="300" verticalDpi="300" r:id="rId1"/>
  <headerFooter alignWithMargins="0">
    <oddHeader>&amp;L&amp;14Ducdalf Toernooi 2016 -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"/>
  <dimension ref="A1:V33"/>
  <sheetViews>
    <sheetView workbookViewId="0">
      <pane ySplit="1" topLeftCell="A2" activePane="bottomLeft" state="frozen"/>
      <selection pane="bottomLeft" activeCell="C5" sqref="C5"/>
    </sheetView>
  </sheetViews>
  <sheetFormatPr defaultRowHeight="12.75"/>
  <cols>
    <col min="1" max="1" width="3.125" style="61" customWidth="1"/>
    <col min="2" max="2" width="28.125" style="196" customWidth="1"/>
    <col min="3" max="3" width="21.625" style="196" customWidth="1"/>
    <col min="4" max="5" width="3.75" style="197" customWidth="1"/>
    <col min="6" max="10" width="7.625" style="197" customWidth="1"/>
    <col min="11" max="11" width="9.375" style="198" customWidth="1"/>
    <col min="12" max="12" width="21.625" style="196" customWidth="1"/>
    <col min="13" max="13" width="3.75" style="197" customWidth="1"/>
    <col min="14" max="14" width="4.375" style="197" bestFit="1" customWidth="1"/>
    <col min="15" max="19" width="7.625" style="197" customWidth="1"/>
    <col min="20" max="20" width="9.375" style="198" bestFit="1" customWidth="1"/>
    <col min="21" max="21" width="9.375" style="197" bestFit="1" customWidth="1"/>
    <col min="22" max="16384" width="9" style="62"/>
  </cols>
  <sheetData>
    <row r="1" spans="1:22" s="60" customFormat="1" ht="30" customHeight="1">
      <c r="A1" s="59"/>
      <c r="B1" s="189" t="s">
        <v>10</v>
      </c>
      <c r="C1" s="189" t="s">
        <v>0</v>
      </c>
      <c r="D1" s="190" t="s">
        <v>20</v>
      </c>
      <c r="E1" s="190" t="s">
        <v>21</v>
      </c>
      <c r="F1" s="190" t="s">
        <v>2</v>
      </c>
      <c r="G1" s="190" t="s">
        <v>3</v>
      </c>
      <c r="H1" s="190" t="s">
        <v>4</v>
      </c>
      <c r="I1" s="190" t="s">
        <v>5</v>
      </c>
      <c r="J1" s="190" t="s">
        <v>6</v>
      </c>
      <c r="K1" s="190" t="s">
        <v>22</v>
      </c>
      <c r="L1" s="191" t="s">
        <v>0</v>
      </c>
      <c r="M1" s="192" t="s">
        <v>20</v>
      </c>
      <c r="N1" s="192" t="s">
        <v>21</v>
      </c>
      <c r="O1" s="192" t="s">
        <v>2</v>
      </c>
      <c r="P1" s="192" t="s">
        <v>3</v>
      </c>
      <c r="Q1" s="192" t="s">
        <v>4</v>
      </c>
      <c r="R1" s="192" t="s">
        <v>5</v>
      </c>
      <c r="S1" s="192" t="s">
        <v>6</v>
      </c>
      <c r="T1" s="192" t="s">
        <v>22</v>
      </c>
      <c r="U1" s="190" t="s">
        <v>23</v>
      </c>
      <c r="V1" s="60" t="s">
        <v>28</v>
      </c>
    </row>
    <row r="2" spans="1:22" s="183" customFormat="1" ht="17.25" customHeight="1">
      <c r="A2" s="182">
        <f t="shared" ref="A2:A33" si="0">A1+1</f>
        <v>1</v>
      </c>
      <c r="B2" s="193" t="str">
        <f>'Voorronden invullen'!B59</f>
        <v>Rick en Mike</v>
      </c>
      <c r="C2" s="194" t="str">
        <f>'Voorronden invullen'!B60</f>
        <v>Rick Bouma</v>
      </c>
      <c r="D2" s="194">
        <f>'Voorronden invullen'!C60</f>
        <v>69</v>
      </c>
      <c r="E2" s="194">
        <f>'Voorronden invullen'!D60</f>
        <v>276</v>
      </c>
      <c r="F2" s="194">
        <f>'Voorronden invullen'!E60</f>
        <v>147</v>
      </c>
      <c r="G2" s="194">
        <f>'Voorronden invullen'!F60</f>
        <v>137</v>
      </c>
      <c r="H2" s="194">
        <f>'Voorronden invullen'!G60</f>
        <v>122</v>
      </c>
      <c r="I2" s="194">
        <f>'Voorronden invullen'!H60</f>
        <v>160</v>
      </c>
      <c r="J2" s="194">
        <f>'Voorronden invullen'!I60</f>
        <v>566</v>
      </c>
      <c r="K2" s="194">
        <f>'Voorronden invullen'!J60</f>
        <v>842</v>
      </c>
      <c r="L2" s="194" t="str">
        <f>'Voorronden invullen'!B61</f>
        <v>Mike van Wezep</v>
      </c>
      <c r="M2" s="194">
        <f>'Voorronden invullen'!C61</f>
        <v>59</v>
      </c>
      <c r="N2" s="194">
        <f>'Voorronden invullen'!D61</f>
        <v>236</v>
      </c>
      <c r="O2" s="194">
        <f>'Voorronden invullen'!E61</f>
        <v>227</v>
      </c>
      <c r="P2" s="194">
        <f>'Voorronden invullen'!F61</f>
        <v>166</v>
      </c>
      <c r="Q2" s="194">
        <f>'Voorronden invullen'!G61</f>
        <v>123</v>
      </c>
      <c r="R2" s="194">
        <f>'Voorronden invullen'!H61</f>
        <v>109</v>
      </c>
      <c r="S2" s="194">
        <f>'Voorronden invullen'!I61</f>
        <v>625</v>
      </c>
      <c r="T2" s="194">
        <f>'Voorronden invullen'!J61</f>
        <v>861</v>
      </c>
      <c r="U2" s="195">
        <f>'Voorronden invullen'!K60</f>
        <v>1703</v>
      </c>
      <c r="V2" s="183">
        <f t="shared" ref="V2:V33" si="1">J2+S2</f>
        <v>1191</v>
      </c>
    </row>
    <row r="3" spans="1:22" s="183" customFormat="1" ht="17.25" customHeight="1">
      <c r="A3" s="182">
        <f t="shared" si="0"/>
        <v>2</v>
      </c>
      <c r="B3" s="193" t="str">
        <f>'Voorronden invullen'!B23</f>
        <v>Chantal en Christiaan</v>
      </c>
      <c r="C3" s="194" t="str">
        <f>'Voorronden invullen'!B24</f>
        <v>Chantal de Olde</v>
      </c>
      <c r="D3" s="194">
        <f>'Voorronden invullen'!C24</f>
        <v>75</v>
      </c>
      <c r="E3" s="194">
        <f>'Voorronden invullen'!D24</f>
        <v>300</v>
      </c>
      <c r="F3" s="194">
        <f>'Voorronden invullen'!E24</f>
        <v>151</v>
      </c>
      <c r="G3" s="194">
        <f>'Voorronden invullen'!F24</f>
        <v>135</v>
      </c>
      <c r="H3" s="194">
        <f>'Voorronden invullen'!G24</f>
        <v>114</v>
      </c>
      <c r="I3" s="194">
        <f>'Voorronden invullen'!H24</f>
        <v>104</v>
      </c>
      <c r="J3" s="194">
        <f>'Voorronden invullen'!I24</f>
        <v>504</v>
      </c>
      <c r="K3" s="194">
        <f>'Voorronden invullen'!J24</f>
        <v>804</v>
      </c>
      <c r="L3" s="194" t="str">
        <f>'Voorronden invullen'!B25</f>
        <v>Christiaan Veendorp</v>
      </c>
      <c r="M3" s="194">
        <f>'Voorronden invullen'!C25</f>
        <v>0</v>
      </c>
      <c r="N3" s="194">
        <f>'Voorronden invullen'!D25</f>
        <v>0</v>
      </c>
      <c r="O3" s="194">
        <f>'Voorronden invullen'!E25</f>
        <v>236</v>
      </c>
      <c r="P3" s="194">
        <f>'Voorronden invullen'!F25</f>
        <v>216</v>
      </c>
      <c r="Q3" s="194">
        <f>'Voorronden invullen'!G25</f>
        <v>223</v>
      </c>
      <c r="R3" s="194">
        <f>'Voorronden invullen'!H25</f>
        <v>204</v>
      </c>
      <c r="S3" s="194">
        <f>'Voorronden invullen'!I25</f>
        <v>879</v>
      </c>
      <c r="T3" s="194">
        <f>'Voorronden invullen'!J25</f>
        <v>879</v>
      </c>
      <c r="U3" s="195">
        <f>'Voorronden invullen'!K24</f>
        <v>1683</v>
      </c>
      <c r="V3" s="183">
        <f t="shared" si="1"/>
        <v>1383</v>
      </c>
    </row>
    <row r="4" spans="1:22" s="183" customFormat="1" ht="17.25" customHeight="1">
      <c r="A4" s="182">
        <f t="shared" si="0"/>
        <v>3</v>
      </c>
      <c r="B4" s="193" t="str">
        <f>'Voorronden invullen'!B26</f>
        <v>Dirk en Gerd-Jan</v>
      </c>
      <c r="C4" s="194" t="str">
        <f>'Voorronden invullen'!B27</f>
        <v>Dirk Schut</v>
      </c>
      <c r="D4" s="194">
        <f>'Voorronden invullen'!C27</f>
        <v>25</v>
      </c>
      <c r="E4" s="194">
        <f>'Voorronden invullen'!D27</f>
        <v>100</v>
      </c>
      <c r="F4" s="194">
        <f>'Voorronden invullen'!E27</f>
        <v>186</v>
      </c>
      <c r="G4" s="194">
        <f>'Voorronden invullen'!F27</f>
        <v>138</v>
      </c>
      <c r="H4" s="194">
        <f>'Voorronden invullen'!G27</f>
        <v>177</v>
      </c>
      <c r="I4" s="194">
        <f>'Voorronden invullen'!H27</f>
        <v>228</v>
      </c>
      <c r="J4" s="194">
        <f>'Voorronden invullen'!I27</f>
        <v>729</v>
      </c>
      <c r="K4" s="194">
        <f>'Voorronden invullen'!J27</f>
        <v>829</v>
      </c>
      <c r="L4" s="194" t="str">
        <f>'Voorronden invullen'!B28</f>
        <v>Gerd-Jan Visser</v>
      </c>
      <c r="M4" s="194">
        <f>'Voorronden invullen'!C28</f>
        <v>5</v>
      </c>
      <c r="N4" s="194">
        <f>'Voorronden invullen'!D28</f>
        <v>20</v>
      </c>
      <c r="O4" s="194">
        <f>'Voorronden invullen'!E28</f>
        <v>233</v>
      </c>
      <c r="P4" s="194">
        <f>'Voorronden invullen'!F28</f>
        <v>185</v>
      </c>
      <c r="Q4" s="194">
        <f>'Voorronden invullen'!G28</f>
        <v>173</v>
      </c>
      <c r="R4" s="194">
        <f>'Voorronden invullen'!H28</f>
        <v>216</v>
      </c>
      <c r="S4" s="194">
        <f>'Voorronden invullen'!I28</f>
        <v>807</v>
      </c>
      <c r="T4" s="194">
        <f>'Voorronden invullen'!J28</f>
        <v>827</v>
      </c>
      <c r="U4" s="195">
        <f>'Voorronden invullen'!K27</f>
        <v>1656</v>
      </c>
      <c r="V4" s="183">
        <f t="shared" si="1"/>
        <v>1536</v>
      </c>
    </row>
    <row r="5" spans="1:22" s="183" customFormat="1" ht="17.25" customHeight="1">
      <c r="A5" s="182">
        <f t="shared" si="0"/>
        <v>4</v>
      </c>
      <c r="B5" s="193" t="str">
        <f>'Voorronden invullen'!B71</f>
        <v>Marum 4</v>
      </c>
      <c r="C5" s="194" t="str">
        <f>'Voorronden invullen'!B72</f>
        <v>Marcel Reinders</v>
      </c>
      <c r="D5" s="194">
        <f>'Voorronden invullen'!C72</f>
        <v>17</v>
      </c>
      <c r="E5" s="194">
        <f>'Voorronden invullen'!D72</f>
        <v>68</v>
      </c>
      <c r="F5" s="194">
        <f>'Voorronden invullen'!E72</f>
        <v>163</v>
      </c>
      <c r="G5" s="194">
        <f>'Voorronden invullen'!F72</f>
        <v>155</v>
      </c>
      <c r="H5" s="194">
        <f>'Voorronden invullen'!G72</f>
        <v>173</v>
      </c>
      <c r="I5" s="194">
        <f>'Voorronden invullen'!H72</f>
        <v>245</v>
      </c>
      <c r="J5" s="194">
        <f>'Voorronden invullen'!I72</f>
        <v>736</v>
      </c>
      <c r="K5" s="194">
        <f>'Voorronden invullen'!J72</f>
        <v>804</v>
      </c>
      <c r="L5" s="194" t="str">
        <f>'Voorronden invullen'!B73</f>
        <v>Reinder Reinders</v>
      </c>
      <c r="M5" s="194">
        <f>'Voorronden invullen'!C73</f>
        <v>28</v>
      </c>
      <c r="N5" s="194">
        <f>'Voorronden invullen'!D73</f>
        <v>112</v>
      </c>
      <c r="O5" s="194">
        <f>'Voorronden invullen'!E73</f>
        <v>183</v>
      </c>
      <c r="P5" s="194">
        <f>'Voorronden invullen'!F73</f>
        <v>177</v>
      </c>
      <c r="Q5" s="194">
        <f>'Voorronden invullen'!G73</f>
        <v>160</v>
      </c>
      <c r="R5" s="194">
        <f>'Voorronden invullen'!H73</f>
        <v>196</v>
      </c>
      <c r="S5" s="194">
        <f>'Voorronden invullen'!I73</f>
        <v>716</v>
      </c>
      <c r="T5" s="194">
        <f>'Voorronden invullen'!J73</f>
        <v>828</v>
      </c>
      <c r="U5" s="195">
        <f>'Voorronden invullen'!K72</f>
        <v>1632</v>
      </c>
      <c r="V5" s="183">
        <f t="shared" si="1"/>
        <v>1452</v>
      </c>
    </row>
    <row r="6" spans="1:22" s="183" customFormat="1" ht="17.25" customHeight="1">
      <c r="A6" s="182">
        <f t="shared" si="0"/>
        <v>5</v>
      </c>
      <c r="B6" s="193">
        <f>'Voorronden invullen'!B41</f>
        <v>0</v>
      </c>
      <c r="C6" s="194" t="str">
        <f>'Voorronden invullen'!B42</f>
        <v>Henk van Wezep</v>
      </c>
      <c r="D6" s="194">
        <f>'Voorronden invullen'!C42</f>
        <v>77</v>
      </c>
      <c r="E6" s="194">
        <f>'Voorronden invullen'!D42</f>
        <v>308</v>
      </c>
      <c r="F6" s="194">
        <f>'Voorronden invullen'!E42</f>
        <v>134</v>
      </c>
      <c r="G6" s="194">
        <f>'Voorronden invullen'!F42</f>
        <v>118</v>
      </c>
      <c r="H6" s="194">
        <f>'Voorronden invullen'!G42</f>
        <v>128</v>
      </c>
      <c r="I6" s="194">
        <f>'Voorronden invullen'!H42</f>
        <v>128</v>
      </c>
      <c r="J6" s="194">
        <f>'Voorronden invullen'!I42</f>
        <v>508</v>
      </c>
      <c r="K6" s="194">
        <f>'Voorronden invullen'!J42</f>
        <v>816</v>
      </c>
      <c r="L6" s="194" t="str">
        <f>'Voorronden invullen'!B43</f>
        <v>Dave van Wezep</v>
      </c>
      <c r="M6" s="194">
        <f>'Voorronden invullen'!C43</f>
        <v>33</v>
      </c>
      <c r="N6" s="194">
        <f>'Voorronden invullen'!D43</f>
        <v>132</v>
      </c>
      <c r="O6" s="194">
        <f>'Voorronden invullen'!E43</f>
        <v>173</v>
      </c>
      <c r="P6" s="194">
        <f>'Voorronden invullen'!F43</f>
        <v>180</v>
      </c>
      <c r="Q6" s="194">
        <f>'Voorronden invullen'!G43</f>
        <v>131</v>
      </c>
      <c r="R6" s="194">
        <f>'Voorronden invullen'!H43</f>
        <v>145</v>
      </c>
      <c r="S6" s="194">
        <f>'Voorronden invullen'!I43</f>
        <v>629</v>
      </c>
      <c r="T6" s="194">
        <f>'Voorronden invullen'!J43</f>
        <v>761</v>
      </c>
      <c r="U6" s="195">
        <f>'Voorronden invullen'!K42</f>
        <v>1577</v>
      </c>
      <c r="V6" s="183">
        <f t="shared" si="1"/>
        <v>1137</v>
      </c>
    </row>
    <row r="7" spans="1:22" s="183" customFormat="1" ht="17.25" customHeight="1">
      <c r="A7" s="182">
        <f t="shared" si="0"/>
        <v>6</v>
      </c>
      <c r="B7" s="193">
        <f>'Voorronden invullen'!B53</f>
        <v>0</v>
      </c>
      <c r="C7" s="194" t="str">
        <f>'Voorronden invullen'!B54</f>
        <v>Sjoerd Huizinga</v>
      </c>
      <c r="D7" s="194">
        <f>'Voorronden invullen'!C54</f>
        <v>42</v>
      </c>
      <c r="E7" s="194">
        <f>'Voorronden invullen'!D54</f>
        <v>168</v>
      </c>
      <c r="F7" s="194">
        <f>'Voorronden invullen'!E54</f>
        <v>138</v>
      </c>
      <c r="G7" s="194">
        <f>'Voorronden invullen'!F54</f>
        <v>107</v>
      </c>
      <c r="H7" s="194">
        <f>'Voorronden invullen'!G54</f>
        <v>135</v>
      </c>
      <c r="I7" s="194">
        <f>'Voorronden invullen'!H54</f>
        <v>169</v>
      </c>
      <c r="J7" s="194">
        <f>'Voorronden invullen'!I54</f>
        <v>549</v>
      </c>
      <c r="K7" s="194">
        <f>'Voorronden invullen'!J54</f>
        <v>717</v>
      </c>
      <c r="L7" s="194" t="str">
        <f>'Voorronden invullen'!B55</f>
        <v>Rick de Wit</v>
      </c>
      <c r="M7" s="194">
        <f>'Voorronden invullen'!C55</f>
        <v>29</v>
      </c>
      <c r="N7" s="194">
        <f>'Voorronden invullen'!D55</f>
        <v>116</v>
      </c>
      <c r="O7" s="194">
        <f>'Voorronden invullen'!E55</f>
        <v>159</v>
      </c>
      <c r="P7" s="194">
        <f>'Voorronden invullen'!F55</f>
        <v>213</v>
      </c>
      <c r="Q7" s="194">
        <f>'Voorronden invullen'!G55</f>
        <v>155</v>
      </c>
      <c r="R7" s="194">
        <f>'Voorronden invullen'!H55</f>
        <v>201</v>
      </c>
      <c r="S7" s="194">
        <f>'Voorronden invullen'!I55</f>
        <v>728</v>
      </c>
      <c r="T7" s="194">
        <f>'Voorronden invullen'!J55</f>
        <v>844</v>
      </c>
      <c r="U7" s="195">
        <f>'Voorronden invullen'!K54</f>
        <v>1561</v>
      </c>
      <c r="V7" s="183">
        <f t="shared" si="1"/>
        <v>1277</v>
      </c>
    </row>
    <row r="8" spans="1:22" s="183" customFormat="1" ht="17.25" customHeight="1">
      <c r="A8" s="182">
        <f t="shared" si="0"/>
        <v>7</v>
      </c>
      <c r="B8" s="193" t="str">
        <f>'Voorronden invullen'!B65</f>
        <v>Marum 2</v>
      </c>
      <c r="C8" s="194" t="str">
        <f>'Voorronden invullen'!B66</f>
        <v>Lodewijk Vogelzang</v>
      </c>
      <c r="D8" s="194">
        <f>'Voorronden invullen'!C66</f>
        <v>21</v>
      </c>
      <c r="E8" s="194">
        <f>'Voorronden invullen'!D66</f>
        <v>84</v>
      </c>
      <c r="F8" s="194">
        <f>'Voorronden invullen'!E66</f>
        <v>234</v>
      </c>
      <c r="G8" s="194">
        <f>'Voorronden invullen'!F66</f>
        <v>149</v>
      </c>
      <c r="H8" s="194">
        <f>'Voorronden invullen'!G66</f>
        <v>162</v>
      </c>
      <c r="I8" s="194">
        <f>'Voorronden invullen'!H66</f>
        <v>203</v>
      </c>
      <c r="J8" s="194">
        <f>'Voorronden invullen'!I66</f>
        <v>748</v>
      </c>
      <c r="K8" s="194">
        <f>'Voorronden invullen'!J66</f>
        <v>832</v>
      </c>
      <c r="L8" s="194" t="str">
        <f>'Voorronden invullen'!B67</f>
        <v>Jan Zandvliet</v>
      </c>
      <c r="M8" s="194">
        <f>'Voorronden invullen'!C67</f>
        <v>31</v>
      </c>
      <c r="N8" s="194">
        <f>'Voorronden invullen'!D67</f>
        <v>124</v>
      </c>
      <c r="O8" s="194">
        <f>'Voorronden invullen'!E67</f>
        <v>136</v>
      </c>
      <c r="P8" s="194">
        <f>'Voorronden invullen'!F67</f>
        <v>146</v>
      </c>
      <c r="Q8" s="194">
        <f>'Voorronden invullen'!G67</f>
        <v>179</v>
      </c>
      <c r="R8" s="194">
        <f>'Voorronden invullen'!H67</f>
        <v>139</v>
      </c>
      <c r="S8" s="194">
        <f>'Voorronden invullen'!I67</f>
        <v>600</v>
      </c>
      <c r="T8" s="194">
        <f>'Voorronden invullen'!J67</f>
        <v>724</v>
      </c>
      <c r="U8" s="195">
        <f>'Voorronden invullen'!K66</f>
        <v>1556</v>
      </c>
      <c r="V8" s="183">
        <f t="shared" si="1"/>
        <v>1348</v>
      </c>
    </row>
    <row r="9" spans="1:22" s="183" customFormat="1" ht="17.25" customHeight="1">
      <c r="A9" s="182">
        <f t="shared" si="0"/>
        <v>8</v>
      </c>
      <c r="B9" s="193">
        <f>'Voorronden invullen'!B47</f>
        <v>0</v>
      </c>
      <c r="C9" s="194" t="str">
        <f>'Voorronden invullen'!B48</f>
        <v>Robin van Prattenburg</v>
      </c>
      <c r="D9" s="194">
        <f>'Voorronden invullen'!C48</f>
        <v>38</v>
      </c>
      <c r="E9" s="194">
        <f>'Voorronden invullen'!D48</f>
        <v>152</v>
      </c>
      <c r="F9" s="194">
        <f>'Voorronden invullen'!E48</f>
        <v>129</v>
      </c>
      <c r="G9" s="194">
        <f>'Voorronden invullen'!F48</f>
        <v>148</v>
      </c>
      <c r="H9" s="194">
        <f>'Voorronden invullen'!G48</f>
        <v>188</v>
      </c>
      <c r="I9" s="194">
        <f>'Voorronden invullen'!H48</f>
        <v>133</v>
      </c>
      <c r="J9" s="194">
        <f>'Voorronden invullen'!I48</f>
        <v>598</v>
      </c>
      <c r="K9" s="194">
        <f>'Voorronden invullen'!J48</f>
        <v>750</v>
      </c>
      <c r="L9" s="194" t="str">
        <f>'Voorronden invullen'!B49</f>
        <v>Mannee van Luijk</v>
      </c>
      <c r="M9" s="194">
        <f>'Voorronden invullen'!C49</f>
        <v>47</v>
      </c>
      <c r="N9" s="194">
        <f>'Voorronden invullen'!D49</f>
        <v>188</v>
      </c>
      <c r="O9" s="194">
        <f>'Voorronden invullen'!E49</f>
        <v>112</v>
      </c>
      <c r="P9" s="194">
        <f>'Voorronden invullen'!F49</f>
        <v>133</v>
      </c>
      <c r="Q9" s="194">
        <f>'Voorronden invullen'!G49</f>
        <v>186</v>
      </c>
      <c r="R9" s="194">
        <f>'Voorronden invullen'!H49</f>
        <v>183</v>
      </c>
      <c r="S9" s="194">
        <f>'Voorronden invullen'!I49</f>
        <v>614</v>
      </c>
      <c r="T9" s="194">
        <f>'Voorronden invullen'!J49</f>
        <v>802</v>
      </c>
      <c r="U9" s="195">
        <f>'Voorronden invullen'!K48</f>
        <v>1552</v>
      </c>
      <c r="V9" s="183">
        <f t="shared" si="1"/>
        <v>1212</v>
      </c>
    </row>
    <row r="10" spans="1:22" s="183" customFormat="1" ht="17.25" customHeight="1">
      <c r="A10" s="182">
        <f t="shared" si="0"/>
        <v>9</v>
      </c>
      <c r="B10" s="193">
        <f>'Voorronden invullen'!B50</f>
        <v>0</v>
      </c>
      <c r="C10" s="194" t="str">
        <f>'Voorronden invullen'!B51</f>
        <v>Thijs Borgijink</v>
      </c>
      <c r="D10" s="194">
        <f>'Voorronden invullen'!C51</f>
        <v>65</v>
      </c>
      <c r="E10" s="194">
        <f>'Voorronden invullen'!D51</f>
        <v>260</v>
      </c>
      <c r="F10" s="194">
        <f>'Voorronden invullen'!E51</f>
        <v>125</v>
      </c>
      <c r="G10" s="194">
        <f>'Voorronden invullen'!F51</f>
        <v>162</v>
      </c>
      <c r="H10" s="194">
        <f>'Voorronden invullen'!G51</f>
        <v>129</v>
      </c>
      <c r="I10" s="194">
        <f>'Voorronden invullen'!H51</f>
        <v>143</v>
      </c>
      <c r="J10" s="194">
        <f>'Voorronden invullen'!I51</f>
        <v>559</v>
      </c>
      <c r="K10" s="194">
        <f>'Voorronden invullen'!J51</f>
        <v>819</v>
      </c>
      <c r="L10" s="194" t="str">
        <f>'Voorronden invullen'!B52</f>
        <v>Karen Ballast</v>
      </c>
      <c r="M10" s="194">
        <f>'Voorronden invullen'!C52</f>
        <v>77</v>
      </c>
      <c r="N10" s="194">
        <f>'Voorronden invullen'!D52</f>
        <v>308</v>
      </c>
      <c r="O10" s="194">
        <f>'Voorronden invullen'!E52</f>
        <v>110</v>
      </c>
      <c r="P10" s="194">
        <f>'Voorronden invullen'!F52</f>
        <v>125</v>
      </c>
      <c r="Q10" s="194">
        <f>'Voorronden invullen'!G52</f>
        <v>92</v>
      </c>
      <c r="R10" s="194">
        <f>'Voorronden invullen'!H52</f>
        <v>95</v>
      </c>
      <c r="S10" s="194">
        <f>'Voorronden invullen'!I52</f>
        <v>422</v>
      </c>
      <c r="T10" s="194">
        <f>'Voorronden invullen'!J52</f>
        <v>730</v>
      </c>
      <c r="U10" s="195">
        <f>'Voorronden invullen'!K51</f>
        <v>1549</v>
      </c>
      <c r="V10" s="183">
        <f t="shared" si="1"/>
        <v>981</v>
      </c>
    </row>
    <row r="11" spans="1:22" s="183" customFormat="1" ht="17.25" customHeight="1">
      <c r="A11" s="182">
        <f t="shared" si="0"/>
        <v>10</v>
      </c>
      <c r="B11" s="193" t="str">
        <f>'Voorronden invullen'!B68</f>
        <v>Marum3</v>
      </c>
      <c r="C11" s="194" t="str">
        <f>'Voorronden invullen'!B69</f>
        <v>Diana Nauta</v>
      </c>
      <c r="D11" s="194">
        <f>'Voorronden invullen'!C69</f>
        <v>51</v>
      </c>
      <c r="E11" s="194">
        <f>'Voorronden invullen'!D69</f>
        <v>204</v>
      </c>
      <c r="F11" s="194">
        <f>'Voorronden invullen'!E69</f>
        <v>159</v>
      </c>
      <c r="G11" s="194">
        <f>'Voorronden invullen'!F69</f>
        <v>166</v>
      </c>
      <c r="H11" s="194">
        <f>'Voorronden invullen'!G69</f>
        <v>145</v>
      </c>
      <c r="I11" s="194">
        <f>'Voorronden invullen'!H69</f>
        <v>164</v>
      </c>
      <c r="J11" s="194">
        <f>'Voorronden invullen'!I69</f>
        <v>634</v>
      </c>
      <c r="K11" s="194">
        <f>'Voorronden invullen'!J69</f>
        <v>838</v>
      </c>
      <c r="L11" s="194" t="str">
        <f>'Voorronden invullen'!B70</f>
        <v>Gerard Nauta</v>
      </c>
      <c r="M11" s="194">
        <f>'Voorronden invullen'!C70</f>
        <v>23</v>
      </c>
      <c r="N11" s="194">
        <f>'Voorronden invullen'!D70</f>
        <v>92</v>
      </c>
      <c r="O11" s="194">
        <f>'Voorronden invullen'!E70</f>
        <v>154</v>
      </c>
      <c r="P11" s="194">
        <f>'Voorronden invullen'!F70</f>
        <v>158</v>
      </c>
      <c r="Q11" s="194">
        <f>'Voorronden invullen'!G70</f>
        <v>146</v>
      </c>
      <c r="R11" s="194">
        <f>'Voorronden invullen'!H70</f>
        <v>160</v>
      </c>
      <c r="S11" s="194">
        <f>'Voorronden invullen'!I70</f>
        <v>618</v>
      </c>
      <c r="T11" s="194">
        <f>'Voorronden invullen'!J70</f>
        <v>710</v>
      </c>
      <c r="U11" s="195">
        <f>'Voorronden invullen'!K69</f>
        <v>1548</v>
      </c>
      <c r="V11" s="183">
        <f t="shared" si="1"/>
        <v>1252</v>
      </c>
    </row>
    <row r="12" spans="1:22" s="183" customFormat="1" ht="17.25" customHeight="1">
      <c r="A12" s="182">
        <f t="shared" si="0"/>
        <v>11</v>
      </c>
      <c r="B12" s="193">
        <f>'Voorronden invullen'!B29</f>
        <v>0</v>
      </c>
      <c r="C12" s="194" t="str">
        <f>'Voorronden invullen'!B30</f>
        <v>Melanie Schut</v>
      </c>
      <c r="D12" s="194">
        <f>'Voorronden invullen'!C30</f>
        <v>65</v>
      </c>
      <c r="E12" s="194">
        <f>'Voorronden invullen'!D30</f>
        <v>260</v>
      </c>
      <c r="F12" s="194">
        <f>'Voorronden invullen'!E30</f>
        <v>119</v>
      </c>
      <c r="G12" s="194">
        <f>'Voorronden invullen'!F30</f>
        <v>131</v>
      </c>
      <c r="H12" s="194">
        <f>'Voorronden invullen'!G30</f>
        <v>120</v>
      </c>
      <c r="I12" s="194">
        <f>'Voorronden invullen'!H30</f>
        <v>152</v>
      </c>
      <c r="J12" s="194">
        <f>'Voorronden invullen'!I30</f>
        <v>522</v>
      </c>
      <c r="K12" s="194">
        <f>'Voorronden invullen'!J30</f>
        <v>782</v>
      </c>
      <c r="L12" s="194" t="str">
        <f>'Voorronden invullen'!B31</f>
        <v>Tessa Visser</v>
      </c>
      <c r="M12" s="194">
        <f>'Voorronden invullen'!C31</f>
        <v>85</v>
      </c>
      <c r="N12" s="194">
        <f>'Voorronden invullen'!D31</f>
        <v>340</v>
      </c>
      <c r="O12" s="194">
        <f>'Voorronden invullen'!E31</f>
        <v>92</v>
      </c>
      <c r="P12" s="194">
        <f>'Voorronden invullen'!F31</f>
        <v>118</v>
      </c>
      <c r="Q12" s="194">
        <f>'Voorronden invullen'!G31</f>
        <v>109</v>
      </c>
      <c r="R12" s="194">
        <f>'Voorronden invullen'!H31</f>
        <v>106</v>
      </c>
      <c r="S12" s="194">
        <f>'Voorronden invullen'!I31</f>
        <v>425</v>
      </c>
      <c r="T12" s="194">
        <f>'Voorronden invullen'!J31</f>
        <v>765</v>
      </c>
      <c r="U12" s="195">
        <f>'Voorronden invullen'!K30</f>
        <v>1547</v>
      </c>
      <c r="V12" s="183">
        <f t="shared" si="1"/>
        <v>947</v>
      </c>
    </row>
    <row r="13" spans="1:22" s="183" customFormat="1" ht="17.25" customHeight="1">
      <c r="A13" s="182">
        <f t="shared" si="0"/>
        <v>12</v>
      </c>
      <c r="B13" s="193">
        <f>'Voorronden invullen'!B35</f>
        <v>0</v>
      </c>
      <c r="C13" s="194" t="str">
        <f>'Voorronden invullen'!B36</f>
        <v>Klaas Olivier</v>
      </c>
      <c r="D13" s="194">
        <f>'Voorronden invullen'!C36</f>
        <v>39</v>
      </c>
      <c r="E13" s="194">
        <f>'Voorronden invullen'!D36</f>
        <v>156</v>
      </c>
      <c r="F13" s="194">
        <f>'Voorronden invullen'!E36</f>
        <v>196</v>
      </c>
      <c r="G13" s="194">
        <f>'Voorronden invullen'!F36</f>
        <v>147</v>
      </c>
      <c r="H13" s="194">
        <f>'Voorronden invullen'!G36</f>
        <v>116</v>
      </c>
      <c r="I13" s="194">
        <f>'Voorronden invullen'!H36</f>
        <v>172</v>
      </c>
      <c r="J13" s="194">
        <f>'Voorronden invullen'!I36</f>
        <v>631</v>
      </c>
      <c r="K13" s="194">
        <f>'Voorronden invullen'!J36</f>
        <v>787</v>
      </c>
      <c r="L13" s="194" t="str">
        <f>'Voorronden invullen'!B37</f>
        <v>René de Rond</v>
      </c>
      <c r="M13" s="194">
        <f>'Voorronden invullen'!C37</f>
        <v>28</v>
      </c>
      <c r="N13" s="194">
        <f>'Voorronden invullen'!D37</f>
        <v>112</v>
      </c>
      <c r="O13" s="194">
        <f>'Voorronden invullen'!E37</f>
        <v>174</v>
      </c>
      <c r="P13" s="194">
        <f>'Voorronden invullen'!F37</f>
        <v>146</v>
      </c>
      <c r="Q13" s="194">
        <f>'Voorronden invullen'!G37</f>
        <v>144</v>
      </c>
      <c r="R13" s="194">
        <f>'Voorronden invullen'!H37</f>
        <v>174</v>
      </c>
      <c r="S13" s="194">
        <f>'Voorronden invullen'!I37</f>
        <v>638</v>
      </c>
      <c r="T13" s="194">
        <f>'Voorronden invullen'!J37</f>
        <v>750</v>
      </c>
      <c r="U13" s="195">
        <f>'Voorronden invullen'!K36</f>
        <v>1537</v>
      </c>
      <c r="V13" s="183">
        <f t="shared" si="1"/>
        <v>1269</v>
      </c>
    </row>
    <row r="14" spans="1:22" s="183" customFormat="1" ht="17.25" customHeight="1">
      <c r="A14" s="182">
        <f t="shared" si="0"/>
        <v>13</v>
      </c>
      <c r="B14" s="193">
        <f>'Voorronden invullen'!B2</f>
        <v>0</v>
      </c>
      <c r="C14" s="194" t="str">
        <f>'Voorronden invullen'!B3</f>
        <v>Arnold Veendorp</v>
      </c>
      <c r="D14" s="194">
        <f>'Voorronden invullen'!C3</f>
        <v>0</v>
      </c>
      <c r="E14" s="194">
        <f>'Voorronden invullen'!D3</f>
        <v>0</v>
      </c>
      <c r="F14" s="194">
        <f>'Voorronden invullen'!E3</f>
        <v>179</v>
      </c>
      <c r="G14" s="194">
        <f>'Voorronden invullen'!F3</f>
        <v>189</v>
      </c>
      <c r="H14" s="194">
        <f>'Voorronden invullen'!G3</f>
        <v>152</v>
      </c>
      <c r="I14" s="194">
        <f>'Voorronden invullen'!H3</f>
        <v>246</v>
      </c>
      <c r="J14" s="194">
        <f>'Voorronden invullen'!I3</f>
        <v>766</v>
      </c>
      <c r="K14" s="194">
        <f>'Voorronden invullen'!J3</f>
        <v>766</v>
      </c>
      <c r="L14" s="194" t="str">
        <f>'Voorronden invullen'!B4</f>
        <v>Elly Sas</v>
      </c>
      <c r="M14" s="194">
        <f>'Voorronden invullen'!C4</f>
        <v>52</v>
      </c>
      <c r="N14" s="194">
        <f>'Voorronden invullen'!D4</f>
        <v>208</v>
      </c>
      <c r="O14" s="194">
        <f>'Voorronden invullen'!E4</f>
        <v>122</v>
      </c>
      <c r="P14" s="194">
        <f>'Voorronden invullen'!F4</f>
        <v>152</v>
      </c>
      <c r="Q14" s="194">
        <f>'Voorronden invullen'!G4</f>
        <v>134</v>
      </c>
      <c r="R14" s="194">
        <f>'Voorronden invullen'!H4</f>
        <v>151</v>
      </c>
      <c r="S14" s="194">
        <f>'Voorronden invullen'!I4</f>
        <v>559</v>
      </c>
      <c r="T14" s="194">
        <f>'Voorronden invullen'!J4</f>
        <v>767</v>
      </c>
      <c r="U14" s="195">
        <f>'Voorronden invullen'!K3</f>
        <v>1533</v>
      </c>
      <c r="V14" s="183">
        <f t="shared" si="1"/>
        <v>1325</v>
      </c>
    </row>
    <row r="15" spans="1:22" s="183" customFormat="1" ht="17.25" customHeight="1">
      <c r="A15" s="182">
        <f t="shared" si="0"/>
        <v>14</v>
      </c>
      <c r="B15" s="193" t="str">
        <f>'Voorronden invullen'!B62</f>
        <v>Marum 1</v>
      </c>
      <c r="C15" s="194" t="str">
        <f>'Voorronden invullen'!B63</f>
        <v>Dennis Veen</v>
      </c>
      <c r="D15" s="194">
        <f>'Voorronden invullen'!C63</f>
        <v>3</v>
      </c>
      <c r="E15" s="194">
        <f>'Voorronden invullen'!D63</f>
        <v>12</v>
      </c>
      <c r="F15" s="194">
        <f>'Voorronden invullen'!E63</f>
        <v>217</v>
      </c>
      <c r="G15" s="194">
        <f>'Voorronden invullen'!F63</f>
        <v>213</v>
      </c>
      <c r="H15" s="194">
        <f>'Voorronden invullen'!G63</f>
        <v>160</v>
      </c>
      <c r="I15" s="194">
        <f>'Voorronden invullen'!H63</f>
        <v>226</v>
      </c>
      <c r="J15" s="194">
        <f>'Voorronden invullen'!I63</f>
        <v>816</v>
      </c>
      <c r="K15" s="194">
        <f>'Voorronden invullen'!J63</f>
        <v>828</v>
      </c>
      <c r="L15" s="194" t="str">
        <f>'Voorronden invullen'!B64</f>
        <v>Frank Veen</v>
      </c>
      <c r="M15" s="194">
        <f>'Voorronden invullen'!C64</f>
        <v>42</v>
      </c>
      <c r="N15" s="194">
        <f>'Voorronden invullen'!D64</f>
        <v>168</v>
      </c>
      <c r="O15" s="194">
        <f>'Voorronden invullen'!E64</f>
        <v>134</v>
      </c>
      <c r="P15" s="194">
        <f>'Voorronden invullen'!F64</f>
        <v>112</v>
      </c>
      <c r="Q15" s="194">
        <f>'Voorronden invullen'!G64</f>
        <v>139</v>
      </c>
      <c r="R15" s="194">
        <f>'Voorronden invullen'!H64</f>
        <v>136</v>
      </c>
      <c r="S15" s="194">
        <f>'Voorronden invullen'!I64</f>
        <v>521</v>
      </c>
      <c r="T15" s="194">
        <f>'Voorronden invullen'!J64</f>
        <v>689</v>
      </c>
      <c r="U15" s="195">
        <f>'Voorronden invullen'!K63</f>
        <v>1517</v>
      </c>
      <c r="V15" s="183">
        <f t="shared" si="1"/>
        <v>1337</v>
      </c>
    </row>
    <row r="16" spans="1:22" s="183" customFormat="1" ht="17.25" customHeight="1">
      <c r="A16" s="182">
        <f t="shared" si="0"/>
        <v>15</v>
      </c>
      <c r="B16" s="193">
        <f>'Voorronden invullen'!B32</f>
        <v>0</v>
      </c>
      <c r="C16" s="194" t="str">
        <f>'Voorronden invullen'!B33</f>
        <v>Erwin Vos</v>
      </c>
      <c r="D16" s="194">
        <f>'Voorronden invullen'!C33</f>
        <v>43</v>
      </c>
      <c r="E16" s="194">
        <f>'Voorronden invullen'!D33</f>
        <v>172</v>
      </c>
      <c r="F16" s="194">
        <f>'Voorronden invullen'!E33</f>
        <v>170</v>
      </c>
      <c r="G16" s="194">
        <f>'Voorronden invullen'!F33</f>
        <v>154</v>
      </c>
      <c r="H16" s="194">
        <f>'Voorronden invullen'!G33</f>
        <v>121</v>
      </c>
      <c r="I16" s="194">
        <f>'Voorronden invullen'!H33</f>
        <v>191</v>
      </c>
      <c r="J16" s="194">
        <f>'Voorronden invullen'!I33</f>
        <v>636</v>
      </c>
      <c r="K16" s="194">
        <f>'Voorronden invullen'!J33</f>
        <v>808</v>
      </c>
      <c r="L16" s="194" t="str">
        <f>'Voorronden invullen'!B34</f>
        <v>Edwin vd Velde</v>
      </c>
      <c r="M16" s="194">
        <f>'Voorronden invullen'!C34</f>
        <v>17</v>
      </c>
      <c r="N16" s="194">
        <f>'Voorronden invullen'!D34</f>
        <v>68</v>
      </c>
      <c r="O16" s="194">
        <f>'Voorronden invullen'!E34</f>
        <v>160</v>
      </c>
      <c r="P16" s="194">
        <f>'Voorronden invullen'!F34</f>
        <v>151</v>
      </c>
      <c r="Q16" s="194">
        <f>'Voorronden invullen'!G34</f>
        <v>164</v>
      </c>
      <c r="R16" s="194">
        <f>'Voorronden invullen'!H34</f>
        <v>166</v>
      </c>
      <c r="S16" s="194">
        <f>'Voorronden invullen'!I34</f>
        <v>641</v>
      </c>
      <c r="T16" s="194">
        <f>'Voorronden invullen'!J34</f>
        <v>709</v>
      </c>
      <c r="U16" s="195">
        <f>'Voorronden invullen'!K33</f>
        <v>1517</v>
      </c>
      <c r="V16" s="183">
        <f t="shared" si="1"/>
        <v>1277</v>
      </c>
    </row>
    <row r="17" spans="1:22" s="183" customFormat="1" ht="17.25" customHeight="1">
      <c r="A17" s="182">
        <f t="shared" si="0"/>
        <v>16</v>
      </c>
      <c r="B17" s="193">
        <f>'Voorronden invullen'!B44</f>
        <v>0</v>
      </c>
      <c r="C17" s="194" t="str">
        <f>'Voorronden invullen'!B45</f>
        <v>Elmer van Luijk</v>
      </c>
      <c r="D17" s="194">
        <f>'Voorronden invullen'!C45</f>
        <v>0</v>
      </c>
      <c r="E17" s="194">
        <f>'Voorronden invullen'!D45</f>
        <v>0</v>
      </c>
      <c r="F17" s="194">
        <f>'Voorronden invullen'!E45</f>
        <v>188</v>
      </c>
      <c r="G17" s="194">
        <f>'Voorronden invullen'!F45</f>
        <v>195</v>
      </c>
      <c r="H17" s="194">
        <f>'Voorronden invullen'!G45</f>
        <v>197</v>
      </c>
      <c r="I17" s="194">
        <f>'Voorronden invullen'!H45</f>
        <v>213</v>
      </c>
      <c r="J17" s="194">
        <f>'Voorronden invullen'!I45</f>
        <v>793</v>
      </c>
      <c r="K17" s="194">
        <f>'Voorronden invullen'!J45</f>
        <v>793</v>
      </c>
      <c r="L17" s="194" t="str">
        <f>'Voorronden invullen'!B46</f>
        <v>Chris van Prattenburg</v>
      </c>
      <c r="M17" s="194">
        <f>'Voorronden invullen'!C46</f>
        <v>13</v>
      </c>
      <c r="N17" s="194">
        <f>'Voorronden invullen'!D46</f>
        <v>52</v>
      </c>
      <c r="O17" s="194">
        <f>'Voorronden invullen'!E46</f>
        <v>148</v>
      </c>
      <c r="P17" s="194">
        <f>'Voorronden invullen'!F46</f>
        <v>191</v>
      </c>
      <c r="Q17" s="194">
        <f>'Voorronden invullen'!G46</f>
        <v>162</v>
      </c>
      <c r="R17" s="194">
        <f>'Voorronden invullen'!H46</f>
        <v>165</v>
      </c>
      <c r="S17" s="194">
        <f>'Voorronden invullen'!I46</f>
        <v>666</v>
      </c>
      <c r="T17" s="194">
        <f>'Voorronden invullen'!J46</f>
        <v>718</v>
      </c>
      <c r="U17" s="195">
        <f>'Voorronden invullen'!K45</f>
        <v>1511</v>
      </c>
      <c r="V17" s="183">
        <f t="shared" si="1"/>
        <v>1459</v>
      </c>
    </row>
    <row r="18" spans="1:22" s="183" customFormat="1" ht="17.25" customHeight="1">
      <c r="A18" s="182">
        <f t="shared" si="0"/>
        <v>17</v>
      </c>
      <c r="B18" s="193">
        <f>'Voorronden invullen'!B14</f>
        <v>0</v>
      </c>
      <c r="C18" s="194" t="str">
        <f>'Voorronden invullen'!B15</f>
        <v>Jacintha Schroor</v>
      </c>
      <c r="D18" s="194">
        <f>'Voorronden invullen'!C15</f>
        <v>32</v>
      </c>
      <c r="E18" s="194">
        <f>'Voorronden invullen'!D15</f>
        <v>128</v>
      </c>
      <c r="F18" s="194">
        <f>'Voorronden invullen'!E15</f>
        <v>160</v>
      </c>
      <c r="G18" s="194">
        <f>'Voorronden invullen'!F15</f>
        <v>157</v>
      </c>
      <c r="H18" s="194">
        <f>'Voorronden invullen'!G15</f>
        <v>157</v>
      </c>
      <c r="I18" s="194">
        <f>'Voorronden invullen'!H15</f>
        <v>167</v>
      </c>
      <c r="J18" s="194">
        <f>'Voorronden invullen'!I15</f>
        <v>641</v>
      </c>
      <c r="K18" s="194">
        <f>'Voorronden invullen'!J15</f>
        <v>769</v>
      </c>
      <c r="L18" s="194" t="str">
        <f>'Voorronden invullen'!B16</f>
        <v>Bianca Veendorp</v>
      </c>
      <c r="M18" s="194">
        <f>'Voorronden invullen'!C16</f>
        <v>16</v>
      </c>
      <c r="N18" s="194">
        <f>'Voorronden invullen'!D16</f>
        <v>64</v>
      </c>
      <c r="O18" s="194">
        <f>'Voorronden invullen'!E16</f>
        <v>132</v>
      </c>
      <c r="P18" s="194">
        <f>'Voorronden invullen'!F16</f>
        <v>165</v>
      </c>
      <c r="Q18" s="194">
        <f>'Voorronden invullen'!G16</f>
        <v>193</v>
      </c>
      <c r="R18" s="194">
        <f>'Voorronden invullen'!H16</f>
        <v>180</v>
      </c>
      <c r="S18" s="194">
        <f>'Voorronden invullen'!I16</f>
        <v>670</v>
      </c>
      <c r="T18" s="194">
        <f>'Voorronden invullen'!J16</f>
        <v>734</v>
      </c>
      <c r="U18" s="195">
        <f>'Voorronden invullen'!K15</f>
        <v>1503</v>
      </c>
      <c r="V18" s="183">
        <f t="shared" si="1"/>
        <v>1311</v>
      </c>
    </row>
    <row r="19" spans="1:22" s="183" customFormat="1" ht="17.25" customHeight="1">
      <c r="A19" s="182">
        <f t="shared" si="0"/>
        <v>18</v>
      </c>
      <c r="B19" s="193">
        <f>'Voorronden invullen'!B17</f>
        <v>0</v>
      </c>
      <c r="C19" s="194" t="str">
        <f>'Voorronden invullen'!B18</f>
        <v>Finy Wetzelaer</v>
      </c>
      <c r="D19" s="194">
        <f>'Voorronden invullen'!C18</f>
        <v>60</v>
      </c>
      <c r="E19" s="194">
        <f>'Voorronden invullen'!D18</f>
        <v>240</v>
      </c>
      <c r="F19" s="194">
        <f>'Voorronden invullen'!E18</f>
        <v>157</v>
      </c>
      <c r="G19" s="194">
        <f>'Voorronden invullen'!F18</f>
        <v>159</v>
      </c>
      <c r="H19" s="194">
        <f>'Voorronden invullen'!G18</f>
        <v>113</v>
      </c>
      <c r="I19" s="194">
        <f>'Voorronden invullen'!H18</f>
        <v>120</v>
      </c>
      <c r="J19" s="194">
        <f>'Voorronden invullen'!I18</f>
        <v>549</v>
      </c>
      <c r="K19" s="194">
        <f>'Voorronden invullen'!J18</f>
        <v>789</v>
      </c>
      <c r="L19" s="194" t="str">
        <f>'Voorronden invullen'!B19</f>
        <v>Allie van Breugel</v>
      </c>
      <c r="M19" s="194">
        <f>'Voorronden invullen'!C19</f>
        <v>43</v>
      </c>
      <c r="N19" s="194">
        <f>'Voorronden invullen'!D19</f>
        <v>172</v>
      </c>
      <c r="O19" s="194">
        <f>'Voorronden invullen'!E19</f>
        <v>133</v>
      </c>
      <c r="P19" s="194">
        <f>'Voorronden invullen'!F19</f>
        <v>125</v>
      </c>
      <c r="Q19" s="194">
        <f>'Voorronden invullen'!G19</f>
        <v>146</v>
      </c>
      <c r="R19" s="194">
        <f>'Voorronden invullen'!H19</f>
        <v>134</v>
      </c>
      <c r="S19" s="194">
        <f>'Voorronden invullen'!I19</f>
        <v>538</v>
      </c>
      <c r="T19" s="194">
        <f>'Voorronden invullen'!J19</f>
        <v>710</v>
      </c>
      <c r="U19" s="195">
        <f>'Voorronden invullen'!K18</f>
        <v>1499</v>
      </c>
      <c r="V19" s="183">
        <f t="shared" si="1"/>
        <v>1087</v>
      </c>
    </row>
    <row r="20" spans="1:22" s="183" customFormat="1" ht="17.25" customHeight="1">
      <c r="A20" s="182">
        <f t="shared" si="0"/>
        <v>19</v>
      </c>
      <c r="B20" s="193">
        <f>'Voorronden invullen'!B38</f>
        <v>0</v>
      </c>
      <c r="C20" s="194" t="str">
        <f>'Voorronden invullen'!B39</f>
        <v>Miranda Reyneveld</v>
      </c>
      <c r="D20" s="194">
        <f>'Voorronden invullen'!C39</f>
        <v>28</v>
      </c>
      <c r="E20" s="194">
        <f>'Voorronden invullen'!D39</f>
        <v>112</v>
      </c>
      <c r="F20" s="194">
        <f>'Voorronden invullen'!E39</f>
        <v>200</v>
      </c>
      <c r="G20" s="194">
        <f>'Voorronden invullen'!F39</f>
        <v>151</v>
      </c>
      <c r="H20" s="194">
        <f>'Voorronden invullen'!G39</f>
        <v>148</v>
      </c>
      <c r="I20" s="194">
        <f>'Voorronden invullen'!H39</f>
        <v>147</v>
      </c>
      <c r="J20" s="194">
        <f>'Voorronden invullen'!I39</f>
        <v>646</v>
      </c>
      <c r="K20" s="194">
        <f>'Voorronden invullen'!J39</f>
        <v>758</v>
      </c>
      <c r="L20" s="194" t="str">
        <f>'Voorronden invullen'!B40</f>
        <v>Louw de Kievit</v>
      </c>
      <c r="M20" s="194">
        <f>'Voorronden invullen'!C40</f>
        <v>26</v>
      </c>
      <c r="N20" s="194">
        <f>'Voorronden invullen'!D40</f>
        <v>104</v>
      </c>
      <c r="O20" s="194">
        <f>'Voorronden invullen'!E40</f>
        <v>176</v>
      </c>
      <c r="P20" s="194">
        <f>'Voorronden invullen'!F40</f>
        <v>160</v>
      </c>
      <c r="Q20" s="194">
        <f>'Voorronden invullen'!G40</f>
        <v>145</v>
      </c>
      <c r="R20" s="194">
        <f>'Voorronden invullen'!H40</f>
        <v>153</v>
      </c>
      <c r="S20" s="194">
        <f>'Voorronden invullen'!I40</f>
        <v>634</v>
      </c>
      <c r="T20" s="194">
        <f>'Voorronden invullen'!J40</f>
        <v>738</v>
      </c>
      <c r="U20" s="195">
        <f>'Voorronden invullen'!K39</f>
        <v>1496</v>
      </c>
      <c r="V20" s="183">
        <f t="shared" si="1"/>
        <v>1280</v>
      </c>
    </row>
    <row r="21" spans="1:22" s="183" customFormat="1" ht="17.25" customHeight="1">
      <c r="A21" s="182">
        <f t="shared" si="0"/>
        <v>20</v>
      </c>
      <c r="B21" s="193">
        <f>'Voorronden invullen'!B56</f>
        <v>0</v>
      </c>
      <c r="C21" s="194" t="str">
        <f>'Voorronden invullen'!B57</f>
        <v>Belinda van Eerde</v>
      </c>
      <c r="D21" s="194">
        <f>'Voorronden invullen'!C57</f>
        <v>17</v>
      </c>
      <c r="E21" s="194">
        <f>'Voorronden invullen'!D57</f>
        <v>68</v>
      </c>
      <c r="F21" s="194">
        <f>'Voorronden invullen'!E57</f>
        <v>169</v>
      </c>
      <c r="G21" s="194">
        <f>'Voorronden invullen'!F57</f>
        <v>176</v>
      </c>
      <c r="H21" s="194">
        <f>'Voorronden invullen'!G57</f>
        <v>140</v>
      </c>
      <c r="I21" s="194">
        <f>'Voorronden invullen'!H57</f>
        <v>178</v>
      </c>
      <c r="J21" s="194">
        <f>'Voorronden invullen'!I57</f>
        <v>663</v>
      </c>
      <c r="K21" s="194">
        <f>'Voorronden invullen'!J57</f>
        <v>731</v>
      </c>
      <c r="L21" s="194" t="str">
        <f>'Voorronden invullen'!B58</f>
        <v>Karin Jol</v>
      </c>
      <c r="M21" s="194">
        <f>'Voorronden invullen'!C58</f>
        <v>15</v>
      </c>
      <c r="N21" s="194">
        <f>'Voorronden invullen'!D58</f>
        <v>60</v>
      </c>
      <c r="O21" s="194">
        <f>'Voorronden invullen'!E58</f>
        <v>137</v>
      </c>
      <c r="P21" s="194">
        <f>'Voorronden invullen'!F58</f>
        <v>171</v>
      </c>
      <c r="Q21" s="194">
        <f>'Voorronden invullen'!G58</f>
        <v>229</v>
      </c>
      <c r="R21" s="194">
        <f>'Voorronden invullen'!H58</f>
        <v>144</v>
      </c>
      <c r="S21" s="194">
        <f>'Voorronden invullen'!I58</f>
        <v>681</v>
      </c>
      <c r="T21" s="194">
        <f>'Voorronden invullen'!J58</f>
        <v>741</v>
      </c>
      <c r="U21" s="195">
        <f>'Voorronden invullen'!K57</f>
        <v>1472</v>
      </c>
      <c r="V21" s="183">
        <f t="shared" si="1"/>
        <v>1344</v>
      </c>
    </row>
    <row r="22" spans="1:22" s="183" customFormat="1" ht="17.25" customHeight="1">
      <c r="A22" s="182">
        <f t="shared" si="0"/>
        <v>21</v>
      </c>
      <c r="B22" s="193">
        <f>'Voorronden invullen'!B20</f>
        <v>0</v>
      </c>
      <c r="C22" s="194" t="str">
        <f>'Voorronden invullen'!B21</f>
        <v>Mieke Reyneveld</v>
      </c>
      <c r="D22" s="194">
        <f>'Voorronden invullen'!C21</f>
        <v>28</v>
      </c>
      <c r="E22" s="194">
        <f>'Voorronden invullen'!D21</f>
        <v>112</v>
      </c>
      <c r="F22" s="194">
        <f>'Voorronden invullen'!E21</f>
        <v>153</v>
      </c>
      <c r="G22" s="194">
        <f>'Voorronden invullen'!F21</f>
        <v>144</v>
      </c>
      <c r="H22" s="194">
        <f>'Voorronden invullen'!G21</f>
        <v>149</v>
      </c>
      <c r="I22" s="194">
        <f>'Voorronden invullen'!H21</f>
        <v>139</v>
      </c>
      <c r="J22" s="194">
        <f>'Voorronden invullen'!I21</f>
        <v>585</v>
      </c>
      <c r="K22" s="194">
        <f>'Voorronden invullen'!J21</f>
        <v>697</v>
      </c>
      <c r="L22" s="194" t="str">
        <f>'Voorronden invullen'!B22</f>
        <v>Simon Klaver</v>
      </c>
      <c r="M22" s="194">
        <f>'Voorronden invullen'!C22</f>
        <v>0</v>
      </c>
      <c r="N22" s="194">
        <f>'Voorronden invullen'!D22</f>
        <v>0</v>
      </c>
      <c r="O22" s="194">
        <f>'Voorronden invullen'!E22</f>
        <v>181</v>
      </c>
      <c r="P22" s="194">
        <f>'Voorronden invullen'!F22</f>
        <v>207</v>
      </c>
      <c r="Q22" s="194">
        <f>'Voorronden invullen'!G22</f>
        <v>182</v>
      </c>
      <c r="R22" s="194">
        <f>'Voorronden invullen'!H22</f>
        <v>195</v>
      </c>
      <c r="S22" s="194">
        <f>'Voorronden invullen'!I22</f>
        <v>765</v>
      </c>
      <c r="T22" s="194">
        <f>'Voorronden invullen'!J22</f>
        <v>765</v>
      </c>
      <c r="U22" s="195">
        <f>'Voorronden invullen'!K21</f>
        <v>1462</v>
      </c>
      <c r="V22" s="183">
        <f t="shared" si="1"/>
        <v>1350</v>
      </c>
    </row>
    <row r="23" spans="1:22" s="183" customFormat="1" ht="17.25" customHeight="1">
      <c r="A23" s="182">
        <f t="shared" si="0"/>
        <v>22</v>
      </c>
      <c r="B23" s="193">
        <f>'Voorronden invullen'!B11</f>
        <v>0</v>
      </c>
      <c r="C23" s="194">
        <f>'Voorronden invullen'!B12</f>
        <v>0</v>
      </c>
      <c r="D23" s="194">
        <f>'Voorronden invullen'!C12</f>
        <v>0</v>
      </c>
      <c r="E23" s="194">
        <f>'Voorronden invullen'!D12</f>
        <v>0</v>
      </c>
      <c r="F23" s="194">
        <f>'Voorronden invullen'!E12</f>
        <v>0</v>
      </c>
      <c r="G23" s="194">
        <f>'Voorronden invullen'!F12</f>
        <v>0</v>
      </c>
      <c r="H23" s="194">
        <f>'Voorronden invullen'!G12</f>
        <v>0</v>
      </c>
      <c r="I23" s="194">
        <f>'Voorronden invullen'!H12</f>
        <v>0</v>
      </c>
      <c r="J23" s="194">
        <f>'Voorronden invullen'!I12</f>
        <v>0</v>
      </c>
      <c r="K23" s="194">
        <f>'Voorronden invullen'!J12</f>
        <v>0</v>
      </c>
      <c r="L23" s="194">
        <f>'Voorronden invullen'!B13</f>
        <v>0</v>
      </c>
      <c r="M23" s="194">
        <f>'Voorronden invullen'!C13</f>
        <v>0</v>
      </c>
      <c r="N23" s="194">
        <f>'Voorronden invullen'!D13</f>
        <v>0</v>
      </c>
      <c r="O23" s="194">
        <f>'Voorronden invullen'!E13</f>
        <v>0</v>
      </c>
      <c r="P23" s="194">
        <f>'Voorronden invullen'!F13</f>
        <v>0</v>
      </c>
      <c r="Q23" s="194">
        <f>'Voorronden invullen'!G13</f>
        <v>0</v>
      </c>
      <c r="R23" s="194">
        <f>'Voorronden invullen'!H13</f>
        <v>0</v>
      </c>
      <c r="S23" s="194">
        <f>'Voorronden invullen'!I13</f>
        <v>0</v>
      </c>
      <c r="T23" s="194">
        <f>'Voorronden invullen'!J13</f>
        <v>0</v>
      </c>
      <c r="U23" s="195">
        <f>'Voorronden invullen'!K12</f>
        <v>0</v>
      </c>
      <c r="V23" s="183">
        <f t="shared" si="1"/>
        <v>0</v>
      </c>
    </row>
    <row r="24" spans="1:22" s="183" customFormat="1" ht="17.25" customHeight="1">
      <c r="A24" s="182">
        <f t="shared" si="0"/>
        <v>23</v>
      </c>
      <c r="B24" s="193">
        <f>'Voorronden invullen'!B5</f>
        <v>0</v>
      </c>
      <c r="C24" s="194">
        <f>'Voorronden invullen'!B6</f>
        <v>0</v>
      </c>
      <c r="D24" s="194">
        <f>'Voorronden invullen'!C6</f>
        <v>0</v>
      </c>
      <c r="E24" s="194">
        <f>'Voorronden invullen'!D6</f>
        <v>0</v>
      </c>
      <c r="F24" s="194">
        <f>'Voorronden invullen'!E6</f>
        <v>0</v>
      </c>
      <c r="G24" s="194">
        <f>'Voorronden invullen'!F6</f>
        <v>0</v>
      </c>
      <c r="H24" s="194">
        <f>'Voorronden invullen'!G6</f>
        <v>0</v>
      </c>
      <c r="I24" s="194">
        <f>'Voorronden invullen'!H6</f>
        <v>0</v>
      </c>
      <c r="J24" s="194">
        <f>'Voorronden invullen'!I6</f>
        <v>0</v>
      </c>
      <c r="K24" s="194">
        <f>'Voorronden invullen'!J6</f>
        <v>0</v>
      </c>
      <c r="L24" s="194">
        <f>'Voorronden invullen'!B7</f>
        <v>0</v>
      </c>
      <c r="M24" s="194">
        <f>'Voorronden invullen'!C7</f>
        <v>0</v>
      </c>
      <c r="N24" s="194">
        <f>'Voorronden invullen'!D7</f>
        <v>0</v>
      </c>
      <c r="O24" s="194">
        <f>'Voorronden invullen'!E7</f>
        <v>0</v>
      </c>
      <c r="P24" s="194">
        <f>'Voorronden invullen'!F7</f>
        <v>0</v>
      </c>
      <c r="Q24" s="194">
        <f>'Voorronden invullen'!G7</f>
        <v>0</v>
      </c>
      <c r="R24" s="194">
        <f>'Voorronden invullen'!H7</f>
        <v>0</v>
      </c>
      <c r="S24" s="194">
        <f>'Voorronden invullen'!I7</f>
        <v>0</v>
      </c>
      <c r="T24" s="194">
        <f>'Voorronden invullen'!J7</f>
        <v>0</v>
      </c>
      <c r="U24" s="195">
        <f>'Voorronden invullen'!K6</f>
        <v>0</v>
      </c>
      <c r="V24" s="183">
        <f t="shared" si="1"/>
        <v>0</v>
      </c>
    </row>
    <row r="25" spans="1:22" s="183" customFormat="1" ht="17.25" customHeight="1">
      <c r="A25" s="182">
        <f t="shared" si="0"/>
        <v>24</v>
      </c>
      <c r="B25" s="193">
        <f>'Voorronden invullen'!B8</f>
        <v>0</v>
      </c>
      <c r="C25" s="194">
        <f>'Voorronden invullen'!B10</f>
        <v>0</v>
      </c>
      <c r="D25" s="194">
        <f>'Voorronden invullen'!C10</f>
        <v>0</v>
      </c>
      <c r="E25" s="194">
        <f>'Voorronden invullen'!D10</f>
        <v>0</v>
      </c>
      <c r="F25" s="194">
        <f>'Voorronden invullen'!E10</f>
        <v>0</v>
      </c>
      <c r="G25" s="194">
        <f>'Voorronden invullen'!F10</f>
        <v>0</v>
      </c>
      <c r="H25" s="194">
        <f>'Voorronden invullen'!G10</f>
        <v>0</v>
      </c>
      <c r="I25" s="194">
        <f>'Voorronden invullen'!H10</f>
        <v>0</v>
      </c>
      <c r="J25" s="194">
        <f>'Voorronden invullen'!I10</f>
        <v>0</v>
      </c>
      <c r="K25" s="194">
        <f>'Voorronden invullen'!J10</f>
        <v>0</v>
      </c>
      <c r="L25" s="194">
        <f>'Voorronden invullen'!B9</f>
        <v>0</v>
      </c>
      <c r="M25" s="194">
        <f>'Voorronden invullen'!C9</f>
        <v>0</v>
      </c>
      <c r="N25" s="194">
        <f>'Voorronden invullen'!D9</f>
        <v>0</v>
      </c>
      <c r="O25" s="194">
        <f>'Voorronden invullen'!E9</f>
        <v>0</v>
      </c>
      <c r="P25" s="194">
        <f>'Voorronden invullen'!F9</f>
        <v>0</v>
      </c>
      <c r="Q25" s="194">
        <f>'Voorronden invullen'!G9</f>
        <v>0</v>
      </c>
      <c r="R25" s="194">
        <f>'Voorronden invullen'!H9</f>
        <v>0</v>
      </c>
      <c r="S25" s="194">
        <f>'Voorronden invullen'!I9</f>
        <v>0</v>
      </c>
      <c r="T25" s="194">
        <f>'Voorronden invullen'!J9</f>
        <v>0</v>
      </c>
      <c r="U25" s="195">
        <f>'Voorronden invullen'!K9</f>
        <v>0</v>
      </c>
      <c r="V25" s="183">
        <f t="shared" si="1"/>
        <v>0</v>
      </c>
    </row>
    <row r="26" spans="1:22" s="183" customFormat="1" ht="17.25" customHeight="1">
      <c r="A26" s="182">
        <f t="shared" si="0"/>
        <v>25</v>
      </c>
      <c r="B26" s="193">
        <f>'Voorronden invullen'!B92</f>
        <v>0</v>
      </c>
      <c r="C26" s="194">
        <f>'Voorronden invullen'!B93</f>
        <v>0</v>
      </c>
      <c r="D26" s="194">
        <f>'Voorronden invullen'!C93</f>
        <v>0</v>
      </c>
      <c r="E26" s="194">
        <f>'Voorronden invullen'!D93</f>
        <v>0</v>
      </c>
      <c r="F26" s="194">
        <f>'Voorronden invullen'!E93</f>
        <v>0</v>
      </c>
      <c r="G26" s="194">
        <f>'Voorronden invullen'!F93</f>
        <v>0</v>
      </c>
      <c r="H26" s="194">
        <f>'Voorronden invullen'!G93</f>
        <v>0</v>
      </c>
      <c r="I26" s="194">
        <f>'Voorronden invullen'!H93</f>
        <v>0</v>
      </c>
      <c r="J26" s="194">
        <f>'Voorronden invullen'!I93</f>
        <v>0</v>
      </c>
      <c r="K26" s="194">
        <f>'Voorronden invullen'!J93</f>
        <v>0</v>
      </c>
      <c r="L26" s="194">
        <f>'Voorronden invullen'!B94</f>
        <v>0</v>
      </c>
      <c r="M26" s="194">
        <f>'Voorronden invullen'!C94</f>
        <v>0</v>
      </c>
      <c r="N26" s="194">
        <f>'Voorronden invullen'!D94</f>
        <v>0</v>
      </c>
      <c r="O26" s="194">
        <f>'Voorronden invullen'!E94</f>
        <v>0</v>
      </c>
      <c r="P26" s="194">
        <f>'Voorronden invullen'!F94</f>
        <v>0</v>
      </c>
      <c r="Q26" s="194">
        <f>'Voorronden invullen'!G94</f>
        <v>0</v>
      </c>
      <c r="R26" s="194">
        <f>'Voorronden invullen'!H94</f>
        <v>0</v>
      </c>
      <c r="S26" s="194">
        <f>'Voorronden invullen'!I94</f>
        <v>0</v>
      </c>
      <c r="T26" s="194">
        <f>'Voorronden invullen'!J94</f>
        <v>0</v>
      </c>
      <c r="U26" s="195">
        <f>'Voorronden invullen'!K93</f>
        <v>0</v>
      </c>
      <c r="V26" s="183">
        <f t="shared" si="1"/>
        <v>0</v>
      </c>
    </row>
    <row r="27" spans="1:22" s="183" customFormat="1" ht="17.25" customHeight="1">
      <c r="A27" s="182">
        <f t="shared" si="0"/>
        <v>26</v>
      </c>
      <c r="B27" s="193">
        <f>'Voorronden invullen'!B89</f>
        <v>0</v>
      </c>
      <c r="C27" s="194">
        <f>'Voorronden invullen'!B90</f>
        <v>0</v>
      </c>
      <c r="D27" s="194">
        <f>'Voorronden invullen'!C90</f>
        <v>0</v>
      </c>
      <c r="E27" s="194">
        <f>'Voorronden invullen'!D90</f>
        <v>0</v>
      </c>
      <c r="F27" s="194">
        <f>'Voorronden invullen'!E90</f>
        <v>0</v>
      </c>
      <c r="G27" s="194">
        <f>'Voorronden invullen'!F90</f>
        <v>0</v>
      </c>
      <c r="H27" s="194">
        <f>'Voorronden invullen'!G90</f>
        <v>0</v>
      </c>
      <c r="I27" s="194">
        <f>'Voorronden invullen'!H90</f>
        <v>0</v>
      </c>
      <c r="J27" s="194">
        <f>'Voorronden invullen'!I90</f>
        <v>0</v>
      </c>
      <c r="K27" s="194">
        <f>'Voorronden invullen'!J90</f>
        <v>0</v>
      </c>
      <c r="L27" s="194">
        <f>'Voorronden invullen'!B91</f>
        <v>0</v>
      </c>
      <c r="M27" s="194">
        <f>'Voorronden invullen'!C91</f>
        <v>0</v>
      </c>
      <c r="N27" s="194">
        <f>'Voorronden invullen'!D91</f>
        <v>0</v>
      </c>
      <c r="O27" s="194">
        <f>'Voorronden invullen'!E91</f>
        <v>0</v>
      </c>
      <c r="P27" s="194">
        <f>'Voorronden invullen'!F91</f>
        <v>0</v>
      </c>
      <c r="Q27" s="194">
        <f>'Voorronden invullen'!G91</f>
        <v>0</v>
      </c>
      <c r="R27" s="194">
        <f>'Voorronden invullen'!H91</f>
        <v>0</v>
      </c>
      <c r="S27" s="194">
        <f>'Voorronden invullen'!I91</f>
        <v>0</v>
      </c>
      <c r="T27" s="194">
        <f>'Voorronden invullen'!J91</f>
        <v>0</v>
      </c>
      <c r="U27" s="195">
        <f>'Voorronden invullen'!K90</f>
        <v>0</v>
      </c>
      <c r="V27" s="183">
        <f t="shared" si="1"/>
        <v>0</v>
      </c>
    </row>
    <row r="28" spans="1:22" s="183" customFormat="1" ht="17.25" customHeight="1">
      <c r="A28" s="182">
        <f t="shared" si="0"/>
        <v>27</v>
      </c>
      <c r="B28" s="193">
        <f>'Voorronden invullen'!B74</f>
        <v>0</v>
      </c>
      <c r="C28" s="194">
        <f>'Voorronden invullen'!B75</f>
        <v>0</v>
      </c>
      <c r="D28" s="194">
        <f>'Voorronden invullen'!C75</f>
        <v>0</v>
      </c>
      <c r="E28" s="194">
        <f>'Voorronden invullen'!D75</f>
        <v>0</v>
      </c>
      <c r="F28" s="194">
        <f>'Voorronden invullen'!E75</f>
        <v>0</v>
      </c>
      <c r="G28" s="194">
        <f>'Voorronden invullen'!F75</f>
        <v>0</v>
      </c>
      <c r="H28" s="194">
        <f>'Voorronden invullen'!G75</f>
        <v>0</v>
      </c>
      <c r="I28" s="194">
        <f>'Voorronden invullen'!H75</f>
        <v>0</v>
      </c>
      <c r="J28" s="194">
        <f>'Voorronden invullen'!I75</f>
        <v>0</v>
      </c>
      <c r="K28" s="194">
        <f>'Voorronden invullen'!J75</f>
        <v>0</v>
      </c>
      <c r="L28" s="194">
        <f>'Voorronden invullen'!B76</f>
        <v>0</v>
      </c>
      <c r="M28" s="194">
        <f>'Voorronden invullen'!C76</f>
        <v>0</v>
      </c>
      <c r="N28" s="194">
        <f>'Voorronden invullen'!D76</f>
        <v>0</v>
      </c>
      <c r="O28" s="194">
        <f>'Voorronden invullen'!E76</f>
        <v>0</v>
      </c>
      <c r="P28" s="194">
        <f>'Voorronden invullen'!F76</f>
        <v>0</v>
      </c>
      <c r="Q28" s="194">
        <f>'Voorronden invullen'!G76</f>
        <v>0</v>
      </c>
      <c r="R28" s="194">
        <f>'Voorronden invullen'!H76</f>
        <v>0</v>
      </c>
      <c r="S28" s="194">
        <f>'Voorronden invullen'!I76</f>
        <v>0</v>
      </c>
      <c r="T28" s="194">
        <f>'Voorronden invullen'!J76</f>
        <v>0</v>
      </c>
      <c r="U28" s="195">
        <f>'Voorronden invullen'!K75</f>
        <v>0</v>
      </c>
      <c r="V28" s="183">
        <f t="shared" si="1"/>
        <v>0</v>
      </c>
    </row>
    <row r="29" spans="1:22" s="183" customFormat="1" ht="17.25" customHeight="1">
      <c r="A29" s="182">
        <f t="shared" si="0"/>
        <v>28</v>
      </c>
      <c r="B29" s="193">
        <f>'Voorronden invullen'!B86</f>
        <v>0</v>
      </c>
      <c r="C29" s="194">
        <f>'Voorronden invullen'!B87</f>
        <v>0</v>
      </c>
      <c r="D29" s="194">
        <f>'Voorronden invullen'!C87</f>
        <v>0</v>
      </c>
      <c r="E29" s="194">
        <f>'Voorronden invullen'!D87</f>
        <v>0</v>
      </c>
      <c r="F29" s="194">
        <f>'Voorronden invullen'!E87</f>
        <v>0</v>
      </c>
      <c r="G29" s="194">
        <f>'Voorronden invullen'!F87</f>
        <v>0</v>
      </c>
      <c r="H29" s="194">
        <f>'Voorronden invullen'!G87</f>
        <v>0</v>
      </c>
      <c r="I29" s="194">
        <f>'Voorronden invullen'!H87</f>
        <v>0</v>
      </c>
      <c r="J29" s="194">
        <f>'Voorronden invullen'!I87</f>
        <v>0</v>
      </c>
      <c r="K29" s="194">
        <f>'Voorronden invullen'!J87</f>
        <v>0</v>
      </c>
      <c r="L29" s="194">
        <f>'Voorronden invullen'!B88</f>
        <v>0</v>
      </c>
      <c r="M29" s="194">
        <f>'Voorronden invullen'!C88</f>
        <v>0</v>
      </c>
      <c r="N29" s="194">
        <f>'Voorronden invullen'!D88</f>
        <v>0</v>
      </c>
      <c r="O29" s="194">
        <f>'Voorronden invullen'!E88</f>
        <v>0</v>
      </c>
      <c r="P29" s="194">
        <f>'Voorronden invullen'!F88</f>
        <v>0</v>
      </c>
      <c r="Q29" s="194">
        <f>'Voorronden invullen'!G88</f>
        <v>0</v>
      </c>
      <c r="R29" s="194">
        <f>'Voorronden invullen'!H88</f>
        <v>0</v>
      </c>
      <c r="S29" s="194">
        <f>'Voorronden invullen'!I88</f>
        <v>0</v>
      </c>
      <c r="T29" s="194">
        <f>'Voorronden invullen'!J88</f>
        <v>0</v>
      </c>
      <c r="U29" s="195">
        <f>'Voorronden invullen'!K87</f>
        <v>0</v>
      </c>
      <c r="V29" s="183">
        <f t="shared" si="1"/>
        <v>0</v>
      </c>
    </row>
    <row r="30" spans="1:22" s="183" customFormat="1" ht="17.25" customHeight="1">
      <c r="A30" s="182">
        <f t="shared" si="0"/>
        <v>29</v>
      </c>
      <c r="B30" s="193">
        <f>'Voorronden invullen'!B77</f>
        <v>0</v>
      </c>
      <c r="C30" s="194">
        <f>'Voorronden invullen'!B78</f>
        <v>0</v>
      </c>
      <c r="D30" s="194">
        <f>'Voorronden invullen'!C78</f>
        <v>0</v>
      </c>
      <c r="E30" s="194">
        <f>'Voorronden invullen'!D78</f>
        <v>0</v>
      </c>
      <c r="F30" s="194">
        <f>'Voorronden invullen'!E78</f>
        <v>0</v>
      </c>
      <c r="G30" s="194">
        <f>'Voorronden invullen'!F78</f>
        <v>0</v>
      </c>
      <c r="H30" s="194">
        <f>'Voorronden invullen'!G78</f>
        <v>0</v>
      </c>
      <c r="I30" s="194">
        <f>'Voorronden invullen'!H78</f>
        <v>0</v>
      </c>
      <c r="J30" s="194">
        <f>'Voorronden invullen'!I78</f>
        <v>0</v>
      </c>
      <c r="K30" s="194">
        <f>'Voorronden invullen'!J78</f>
        <v>0</v>
      </c>
      <c r="L30" s="194">
        <f>'Voorronden invullen'!B79</f>
        <v>0</v>
      </c>
      <c r="M30" s="194">
        <f>'Voorronden invullen'!C79</f>
        <v>0</v>
      </c>
      <c r="N30" s="194">
        <f>'Voorronden invullen'!D79</f>
        <v>0</v>
      </c>
      <c r="O30" s="194">
        <f>'Voorronden invullen'!E79</f>
        <v>0</v>
      </c>
      <c r="P30" s="194">
        <f>'Voorronden invullen'!F79</f>
        <v>0</v>
      </c>
      <c r="Q30" s="194">
        <f>'Voorronden invullen'!G79</f>
        <v>0</v>
      </c>
      <c r="R30" s="194">
        <f>'Voorronden invullen'!H79</f>
        <v>0</v>
      </c>
      <c r="S30" s="194">
        <f>'Voorronden invullen'!I79</f>
        <v>0</v>
      </c>
      <c r="T30" s="194">
        <f>'Voorronden invullen'!J79</f>
        <v>0</v>
      </c>
      <c r="U30" s="195">
        <f>'Voorronden invullen'!K78</f>
        <v>0</v>
      </c>
      <c r="V30" s="183">
        <f t="shared" si="1"/>
        <v>0</v>
      </c>
    </row>
    <row r="31" spans="1:22" s="183" customFormat="1" ht="17.25" customHeight="1">
      <c r="A31" s="182">
        <f t="shared" si="0"/>
        <v>30</v>
      </c>
      <c r="B31" s="193">
        <f>'Voorronden invullen'!B80</f>
        <v>0</v>
      </c>
      <c r="C31" s="194">
        <f>'Voorronden invullen'!B81</f>
        <v>0</v>
      </c>
      <c r="D31" s="194">
        <f>'Voorronden invullen'!C81</f>
        <v>0</v>
      </c>
      <c r="E31" s="194">
        <f>'Voorronden invullen'!D81</f>
        <v>0</v>
      </c>
      <c r="F31" s="194">
        <f>'Voorronden invullen'!E81</f>
        <v>0</v>
      </c>
      <c r="G31" s="194">
        <f>'Voorronden invullen'!F81</f>
        <v>0</v>
      </c>
      <c r="H31" s="194">
        <f>'Voorronden invullen'!G81</f>
        <v>0</v>
      </c>
      <c r="I31" s="194">
        <f>'Voorronden invullen'!H81</f>
        <v>0</v>
      </c>
      <c r="J31" s="194">
        <f>'Voorronden invullen'!I81</f>
        <v>0</v>
      </c>
      <c r="K31" s="194">
        <f>'Voorronden invullen'!J81</f>
        <v>0</v>
      </c>
      <c r="L31" s="194">
        <f>'Voorronden invullen'!B82</f>
        <v>0</v>
      </c>
      <c r="M31" s="194">
        <f>'Voorronden invullen'!C82</f>
        <v>0</v>
      </c>
      <c r="N31" s="194">
        <f>'Voorronden invullen'!D82</f>
        <v>0</v>
      </c>
      <c r="O31" s="194">
        <f>'Voorronden invullen'!E82</f>
        <v>0</v>
      </c>
      <c r="P31" s="194">
        <f>'Voorronden invullen'!F82</f>
        <v>0</v>
      </c>
      <c r="Q31" s="194">
        <f>'Voorronden invullen'!G82</f>
        <v>0</v>
      </c>
      <c r="R31" s="194">
        <f>'Voorronden invullen'!H82</f>
        <v>0</v>
      </c>
      <c r="S31" s="194">
        <f>'Voorronden invullen'!I82</f>
        <v>0</v>
      </c>
      <c r="T31" s="194">
        <f>'Voorronden invullen'!J82</f>
        <v>0</v>
      </c>
      <c r="U31" s="195">
        <f>'Voorronden invullen'!K81</f>
        <v>0</v>
      </c>
      <c r="V31" s="183">
        <f t="shared" si="1"/>
        <v>0</v>
      </c>
    </row>
    <row r="32" spans="1:22" s="183" customFormat="1" ht="17.25" customHeight="1">
      <c r="A32" s="182">
        <f t="shared" si="0"/>
        <v>31</v>
      </c>
      <c r="B32" s="193">
        <f>'Voorronden invullen'!B83</f>
        <v>0</v>
      </c>
      <c r="C32" s="194">
        <f>'Voorronden invullen'!B84</f>
        <v>0</v>
      </c>
      <c r="D32" s="194">
        <f>'Voorronden invullen'!C84</f>
        <v>0</v>
      </c>
      <c r="E32" s="194">
        <f>'Voorronden invullen'!D84</f>
        <v>0</v>
      </c>
      <c r="F32" s="194">
        <f>'Voorronden invullen'!E84</f>
        <v>0</v>
      </c>
      <c r="G32" s="194">
        <f>'Voorronden invullen'!F84</f>
        <v>0</v>
      </c>
      <c r="H32" s="194">
        <f>'Voorronden invullen'!G84</f>
        <v>0</v>
      </c>
      <c r="I32" s="194">
        <f>'Voorronden invullen'!H84</f>
        <v>0</v>
      </c>
      <c r="J32" s="194">
        <f>'Voorronden invullen'!I84</f>
        <v>0</v>
      </c>
      <c r="K32" s="194">
        <f>'Voorronden invullen'!J84</f>
        <v>0</v>
      </c>
      <c r="L32" s="194">
        <f>'Voorronden invullen'!B85</f>
        <v>0</v>
      </c>
      <c r="M32" s="194">
        <f>'Voorronden invullen'!C85</f>
        <v>0</v>
      </c>
      <c r="N32" s="194">
        <f>'Voorronden invullen'!D85</f>
        <v>0</v>
      </c>
      <c r="O32" s="194">
        <f>'Voorronden invullen'!E85</f>
        <v>0</v>
      </c>
      <c r="P32" s="194">
        <f>'Voorronden invullen'!F85</f>
        <v>0</v>
      </c>
      <c r="Q32" s="194">
        <f>'Voorronden invullen'!G85</f>
        <v>0</v>
      </c>
      <c r="R32" s="194">
        <f>'Voorronden invullen'!H85</f>
        <v>0</v>
      </c>
      <c r="S32" s="194">
        <f>'Voorronden invullen'!I85</f>
        <v>0</v>
      </c>
      <c r="T32" s="194">
        <f>'Voorronden invullen'!J85</f>
        <v>0</v>
      </c>
      <c r="U32" s="195">
        <f>'Voorronden invullen'!K84</f>
        <v>0</v>
      </c>
      <c r="V32" s="183">
        <f t="shared" si="1"/>
        <v>0</v>
      </c>
    </row>
    <row r="33" spans="1:22" s="183" customFormat="1" ht="17.25" customHeight="1">
      <c r="A33" s="182">
        <f t="shared" si="0"/>
        <v>32</v>
      </c>
      <c r="B33" s="193">
        <f>'Voorronden invullen'!B95</f>
        <v>0</v>
      </c>
      <c r="C33" s="194">
        <f>'Voorronden invullen'!B96</f>
        <v>0</v>
      </c>
      <c r="D33" s="194">
        <f>'Voorronden invullen'!C96</f>
        <v>0</v>
      </c>
      <c r="E33" s="194">
        <f>'Voorronden invullen'!D96</f>
        <v>0</v>
      </c>
      <c r="F33" s="194">
        <f>'Voorronden invullen'!E96</f>
        <v>0</v>
      </c>
      <c r="G33" s="194">
        <f>'Voorronden invullen'!F96</f>
        <v>0</v>
      </c>
      <c r="H33" s="194">
        <f>'Voorronden invullen'!G96</f>
        <v>0</v>
      </c>
      <c r="I33" s="194">
        <f>'Voorronden invullen'!H96</f>
        <v>0</v>
      </c>
      <c r="J33" s="194">
        <f>'Voorronden invullen'!I96</f>
        <v>0</v>
      </c>
      <c r="K33" s="194">
        <f>'Voorronden invullen'!J96</f>
        <v>0</v>
      </c>
      <c r="L33" s="194">
        <f>'Voorronden invullen'!B97</f>
        <v>0</v>
      </c>
      <c r="M33" s="194">
        <f>'Voorronden invullen'!C97</f>
        <v>0</v>
      </c>
      <c r="N33" s="194">
        <f>'Voorronden invullen'!D97</f>
        <v>0</v>
      </c>
      <c r="O33" s="194">
        <f>'Voorronden invullen'!E97</f>
        <v>0</v>
      </c>
      <c r="P33" s="194">
        <f>'Voorronden invullen'!F97</f>
        <v>0</v>
      </c>
      <c r="Q33" s="194">
        <f>'Voorronden invullen'!G97</f>
        <v>0</v>
      </c>
      <c r="R33" s="194">
        <f>'Voorronden invullen'!H97</f>
        <v>0</v>
      </c>
      <c r="S33" s="194">
        <f>'Voorronden invullen'!I97</f>
        <v>0</v>
      </c>
      <c r="T33" s="194">
        <f>'Voorronden invullen'!J97</f>
        <v>0</v>
      </c>
      <c r="U33" s="195">
        <f>'Voorronden invullen'!K96</f>
        <v>0</v>
      </c>
      <c r="V33" s="183">
        <f t="shared" si="1"/>
        <v>0</v>
      </c>
    </row>
  </sheetData>
  <sheetProtection sort="0"/>
  <sortState ref="A2:V33">
    <sortCondition descending="1" ref="U2:U33"/>
    <sortCondition descending="1" ref="V2:V33"/>
  </sortState>
  <phoneticPr fontId="3" type="noConversion"/>
  <conditionalFormatting sqref="A1:XFD1048576">
    <cfRule type="cellIs" dxfId="11" priority="3" stopIfTrue="1" operator="equal">
      <formula>0</formula>
    </cfRule>
  </conditionalFormatting>
  <pageMargins left="0.39370078740157483" right="0.39370078740157483" top="0.98425196850393704" bottom="0.51181102362204722" header="0.51181102362204722" footer="0.51181102362204722"/>
  <pageSetup paperSize="9" orientation="portrait" horizontalDpi="300" verticalDpi="0" r:id="rId1"/>
  <headerFooter alignWithMargins="0">
    <oddHeader>&amp;L&amp;14Ducdalf Toernooi 2016 -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/>
  <dimension ref="A1:I260"/>
  <sheetViews>
    <sheetView topLeftCell="A19" zoomScale="125" zoomScaleNormal="125" workbookViewId="0">
      <selection activeCell="A31" sqref="A31"/>
    </sheetView>
  </sheetViews>
  <sheetFormatPr defaultColWidth="10.25" defaultRowHeight="14.25"/>
  <cols>
    <col min="1" max="1" width="5.375" style="19" bestFit="1" customWidth="1"/>
    <col min="2" max="2" width="20.625" style="19" customWidth="1"/>
    <col min="3" max="3" width="20.625" style="12" customWidth="1"/>
    <col min="4" max="4" width="3.875" style="12" customWidth="1"/>
    <col min="5" max="5" width="7.5" style="24" customWidth="1"/>
    <col min="6" max="6" width="7.5" style="45" customWidth="1"/>
    <col min="7" max="7" width="8.125" style="45" customWidth="1"/>
    <col min="8" max="8" width="7.25" style="171" bestFit="1" customWidth="1"/>
    <col min="9" max="16384" width="10.25" style="24"/>
  </cols>
  <sheetData>
    <row r="1" spans="1:9" s="169" customFormat="1" ht="30">
      <c r="A1" s="2" t="s">
        <v>8</v>
      </c>
      <c r="B1" s="229" t="s">
        <v>10</v>
      </c>
      <c r="C1" s="230"/>
      <c r="D1" s="2"/>
      <c r="E1" s="21" t="s">
        <v>2</v>
      </c>
      <c r="F1" s="36" t="s">
        <v>16</v>
      </c>
      <c r="G1" s="36" t="s">
        <v>9</v>
      </c>
      <c r="H1" s="168"/>
    </row>
    <row r="2" spans="1:9" s="169" customFormat="1" ht="7.5" customHeight="1">
      <c r="A2" s="38"/>
      <c r="B2" s="28"/>
      <c r="C2" s="39"/>
      <c r="D2" s="28"/>
      <c r="E2" s="170"/>
      <c r="F2" s="40"/>
      <c r="G2" s="41"/>
      <c r="H2" s="168"/>
    </row>
    <row r="3" spans="1:9" ht="18.2" customHeight="1">
      <c r="A3" s="34">
        <v>1</v>
      </c>
      <c r="B3" s="231" t="str">
        <f>$B$33</f>
        <v>Marum 4</v>
      </c>
      <c r="C3" s="232"/>
      <c r="D3" s="42">
        <f>$D$33</f>
        <v>23</v>
      </c>
      <c r="E3" s="22">
        <v>154</v>
      </c>
      <c r="F3" s="43">
        <f>D3+E3</f>
        <v>177</v>
      </c>
      <c r="G3" s="44">
        <f>IF(E3&gt;0,IF(F3&gt;F4,2,IF(F3=F4,1,0)),0)</f>
        <v>2</v>
      </c>
    </row>
    <row r="4" spans="1:9" ht="18.2" customHeight="1">
      <c r="A4" s="31">
        <v>2</v>
      </c>
      <c r="B4" s="231" t="str">
        <f>$B$27</f>
        <v>Rick en Mike</v>
      </c>
      <c r="C4" s="232"/>
      <c r="D4" s="42">
        <f>$D$27</f>
        <v>64</v>
      </c>
      <c r="E4" s="22">
        <v>101</v>
      </c>
      <c r="F4" s="43">
        <f>D4+E4</f>
        <v>165</v>
      </c>
      <c r="G4" s="44">
        <f>IF(E4&gt;0,2-G3,0)</f>
        <v>0</v>
      </c>
    </row>
    <row r="5" spans="1:9" s="169" customFormat="1" ht="7.5" customHeight="1">
      <c r="A5" s="46"/>
      <c r="B5" s="9"/>
      <c r="C5" s="39"/>
      <c r="D5" s="28"/>
      <c r="E5" s="170"/>
      <c r="F5" s="47"/>
      <c r="G5" s="41"/>
      <c r="H5" s="168"/>
    </row>
    <row r="6" spans="1:9" ht="18.2" customHeight="1">
      <c r="A6" s="34">
        <v>3</v>
      </c>
      <c r="B6" s="231" t="str">
        <f>$B$31</f>
        <v>Dirk en Gerd-Jan</v>
      </c>
      <c r="C6" s="232"/>
      <c r="D6" s="42">
        <f>$D$31</f>
        <v>15</v>
      </c>
      <c r="E6" s="22">
        <v>149</v>
      </c>
      <c r="F6" s="43">
        <f>D6+E6</f>
        <v>164</v>
      </c>
      <c r="G6" s="44">
        <f>IF(E6&gt;0,IF(F6&gt;F7,2,IF(F6=F7,1,0)),0)</f>
        <v>0</v>
      </c>
    </row>
    <row r="7" spans="1:9" ht="18.2" customHeight="1">
      <c r="A7" s="31">
        <v>4</v>
      </c>
      <c r="B7" s="231" t="str">
        <f>$B$29</f>
        <v>Chantal en Christiaan</v>
      </c>
      <c r="C7" s="232"/>
      <c r="D7" s="42">
        <f>$D$29</f>
        <v>38</v>
      </c>
      <c r="E7" s="22">
        <v>163</v>
      </c>
      <c r="F7" s="43">
        <f>D7+E7</f>
        <v>201</v>
      </c>
      <c r="G7" s="44">
        <f>IF(E7&gt;0,2-G6,0)</f>
        <v>2</v>
      </c>
    </row>
    <row r="8" spans="1:9" s="169" customFormat="1" ht="18" customHeight="1">
      <c r="A8" s="9"/>
      <c r="B8" s="9"/>
      <c r="C8" s="39"/>
      <c r="D8" s="28"/>
      <c r="E8" s="170"/>
      <c r="F8" s="40"/>
      <c r="G8" s="40"/>
      <c r="H8" s="168"/>
    </row>
    <row r="9" spans="1:9" s="169" customFormat="1" ht="30">
      <c r="A9" s="2" t="s">
        <v>8</v>
      </c>
      <c r="B9" s="229" t="s">
        <v>10</v>
      </c>
      <c r="C9" s="230"/>
      <c r="D9" s="2"/>
      <c r="E9" s="21" t="s">
        <v>3</v>
      </c>
      <c r="F9" s="36" t="s">
        <v>16</v>
      </c>
      <c r="G9" s="36" t="s">
        <v>9</v>
      </c>
      <c r="H9" s="168"/>
      <c r="I9" s="181"/>
    </row>
    <row r="10" spans="1:9" s="169" customFormat="1" ht="7.5" customHeight="1">
      <c r="A10" s="38"/>
      <c r="B10" s="28"/>
      <c r="C10" s="39"/>
      <c r="D10" s="28"/>
      <c r="E10" s="170"/>
      <c r="F10" s="40"/>
      <c r="G10" s="41"/>
      <c r="H10" s="168"/>
    </row>
    <row r="11" spans="1:9" ht="18.2" customHeight="1">
      <c r="A11" s="34">
        <v>1</v>
      </c>
      <c r="B11" s="231" t="str">
        <f>$B$29</f>
        <v>Chantal en Christiaan</v>
      </c>
      <c r="C11" s="232"/>
      <c r="D11" s="42">
        <f>$D$29</f>
        <v>38</v>
      </c>
      <c r="E11" s="22">
        <v>155</v>
      </c>
      <c r="F11" s="43">
        <f>D11+E11</f>
        <v>193</v>
      </c>
      <c r="G11" s="44">
        <f>IF(E11&gt;0,IF(F11&gt;F12,2,IF(F11=F12,1,0)),0)</f>
        <v>2</v>
      </c>
    </row>
    <row r="12" spans="1:9" ht="18.2" customHeight="1">
      <c r="A12" s="31">
        <v>2</v>
      </c>
      <c r="B12" s="231" t="str">
        <f>$B$33</f>
        <v>Marum 4</v>
      </c>
      <c r="C12" s="232"/>
      <c r="D12" s="42">
        <f>$D$33</f>
        <v>23</v>
      </c>
      <c r="E12" s="22">
        <v>137</v>
      </c>
      <c r="F12" s="43">
        <f>D12+E12</f>
        <v>160</v>
      </c>
      <c r="G12" s="44">
        <f>IF(E12&gt;0,2-G11,0)</f>
        <v>0</v>
      </c>
    </row>
    <row r="13" spans="1:9" s="169" customFormat="1" ht="7.5" customHeight="1">
      <c r="A13" s="46"/>
      <c r="B13" s="9"/>
      <c r="C13" s="39"/>
      <c r="D13" s="28"/>
      <c r="E13" s="170"/>
      <c r="F13" s="47"/>
      <c r="G13" s="41"/>
      <c r="H13" s="168"/>
    </row>
    <row r="14" spans="1:9" ht="18.2" customHeight="1">
      <c r="A14" s="34">
        <v>3</v>
      </c>
      <c r="B14" s="231" t="str">
        <f>$B$27</f>
        <v>Rick en Mike</v>
      </c>
      <c r="C14" s="232"/>
      <c r="D14" s="42">
        <f>$D$27</f>
        <v>64</v>
      </c>
      <c r="E14" s="22">
        <v>145</v>
      </c>
      <c r="F14" s="43">
        <f>D14+E14</f>
        <v>209</v>
      </c>
      <c r="G14" s="44">
        <f>IF(E14&gt;0,IF(F14&gt;F15,2,IF(F14=F15,1,0)),0)</f>
        <v>2</v>
      </c>
    </row>
    <row r="15" spans="1:9" ht="18.2" customHeight="1">
      <c r="A15" s="31">
        <v>4</v>
      </c>
      <c r="B15" s="231" t="str">
        <f>$B$31</f>
        <v>Dirk en Gerd-Jan</v>
      </c>
      <c r="C15" s="232"/>
      <c r="D15" s="42">
        <f>$D$31</f>
        <v>15</v>
      </c>
      <c r="E15" s="22">
        <v>150</v>
      </c>
      <c r="F15" s="43">
        <f>D15+E15</f>
        <v>165</v>
      </c>
      <c r="G15" s="44">
        <f>IF(E15&gt;0,2-G14,0)</f>
        <v>0</v>
      </c>
    </row>
    <row r="16" spans="1:9" s="169" customFormat="1" ht="18" customHeight="1">
      <c r="A16" s="9"/>
      <c r="B16" s="9"/>
      <c r="C16" s="39"/>
      <c r="D16" s="28"/>
      <c r="E16" s="170"/>
      <c r="F16" s="40"/>
      <c r="G16" s="40"/>
      <c r="H16" s="168"/>
    </row>
    <row r="17" spans="1:8" s="169" customFormat="1" ht="30">
      <c r="A17" s="2" t="s">
        <v>8</v>
      </c>
      <c r="B17" s="229" t="s">
        <v>10</v>
      </c>
      <c r="C17" s="230"/>
      <c r="D17" s="2"/>
      <c r="E17" s="21" t="s">
        <v>4</v>
      </c>
      <c r="F17" s="36" t="s">
        <v>16</v>
      </c>
      <c r="G17" s="36" t="s">
        <v>9</v>
      </c>
      <c r="H17" s="168"/>
    </row>
    <row r="18" spans="1:8" s="169" customFormat="1" ht="7.5" customHeight="1">
      <c r="A18" s="38"/>
      <c r="B18" s="28"/>
      <c r="C18" s="39"/>
      <c r="D18" s="28"/>
      <c r="E18" s="170"/>
      <c r="F18" s="40"/>
      <c r="G18" s="41"/>
      <c r="H18" s="168"/>
    </row>
    <row r="19" spans="1:8" ht="18.2" customHeight="1">
      <c r="A19" s="34">
        <v>1</v>
      </c>
      <c r="B19" s="231" t="str">
        <f>$B$27</f>
        <v>Rick en Mike</v>
      </c>
      <c r="C19" s="232"/>
      <c r="D19" s="42">
        <f>$D$27</f>
        <v>64</v>
      </c>
      <c r="E19" s="22">
        <v>111</v>
      </c>
      <c r="F19" s="43">
        <f>D19+E19</f>
        <v>175</v>
      </c>
      <c r="G19" s="44">
        <f>IF(E19&gt;0,IF(F19&gt;F20,2,IF(F19=F20,1,0)),0)</f>
        <v>0</v>
      </c>
    </row>
    <row r="20" spans="1:8" ht="18.2" customHeight="1">
      <c r="A20" s="31">
        <v>2</v>
      </c>
      <c r="B20" s="231" t="str">
        <f>$B$29</f>
        <v>Chantal en Christiaan</v>
      </c>
      <c r="C20" s="232"/>
      <c r="D20" s="42">
        <f>$D$29</f>
        <v>38</v>
      </c>
      <c r="E20" s="22">
        <v>168</v>
      </c>
      <c r="F20" s="43">
        <f>D20+E20</f>
        <v>206</v>
      </c>
      <c r="G20" s="44">
        <f>IF(E20&gt;0,2-G19,0)</f>
        <v>2</v>
      </c>
    </row>
    <row r="21" spans="1:8" s="169" customFormat="1" ht="7.5" customHeight="1">
      <c r="A21" s="46"/>
      <c r="B21" s="9"/>
      <c r="C21" s="39"/>
      <c r="D21" s="28"/>
      <c r="E21" s="170"/>
      <c r="F21" s="47"/>
      <c r="G21" s="41"/>
      <c r="H21" s="168"/>
    </row>
    <row r="22" spans="1:8" ht="18.2" customHeight="1">
      <c r="A22" s="34">
        <v>3</v>
      </c>
      <c r="B22" s="231" t="str">
        <f>$B$31</f>
        <v>Dirk en Gerd-Jan</v>
      </c>
      <c r="C22" s="232"/>
      <c r="D22" s="42">
        <f>$D$31</f>
        <v>15</v>
      </c>
      <c r="E22" s="22">
        <v>199</v>
      </c>
      <c r="F22" s="43">
        <f>D22+E22</f>
        <v>214</v>
      </c>
      <c r="G22" s="44">
        <f>IF(E22&gt;0,IF(F22&gt;F23,2,IF(F22=F23,1,0)),0)</f>
        <v>2</v>
      </c>
    </row>
    <row r="23" spans="1:8" ht="18.2" customHeight="1">
      <c r="A23" s="31">
        <v>4</v>
      </c>
      <c r="B23" s="231" t="str">
        <f>$B$33</f>
        <v>Marum 4</v>
      </c>
      <c r="C23" s="232"/>
      <c r="D23" s="42">
        <f>$D$33</f>
        <v>23</v>
      </c>
      <c r="E23" s="22">
        <v>170</v>
      </c>
      <c r="F23" s="43">
        <f>D23+E23</f>
        <v>193</v>
      </c>
      <c r="G23" s="44">
        <f>IF(E23&gt;0,2-G22,0)</f>
        <v>0</v>
      </c>
    </row>
    <row r="24" spans="1:8" s="169" customFormat="1" ht="18" customHeight="1">
      <c r="A24" s="9"/>
      <c r="B24" s="9"/>
      <c r="C24" s="39"/>
      <c r="D24" s="28"/>
      <c r="E24" s="170"/>
      <c r="F24" s="40"/>
      <c r="G24" s="40"/>
      <c r="H24" s="168"/>
    </row>
    <row r="25" spans="1:8" ht="18.2" customHeight="1">
      <c r="A25" s="28"/>
      <c r="B25" s="28"/>
      <c r="C25" s="48"/>
      <c r="D25" s="8"/>
      <c r="E25" s="23"/>
      <c r="F25" s="49"/>
      <c r="G25" s="49"/>
    </row>
    <row r="26" spans="1:8" s="169" customFormat="1" ht="30">
      <c r="A26" s="2"/>
      <c r="B26" s="2"/>
      <c r="C26" s="2"/>
      <c r="D26" s="2"/>
      <c r="E26" s="172" t="s">
        <v>11</v>
      </c>
      <c r="F26" s="3" t="s">
        <v>13</v>
      </c>
      <c r="G26" s="3" t="s">
        <v>14</v>
      </c>
      <c r="H26" s="173" t="s">
        <v>12</v>
      </c>
    </row>
    <row r="27" spans="1:8" s="175" customFormat="1" ht="24" customHeight="1">
      <c r="A27" s="74">
        <v>2</v>
      </c>
      <c r="B27" s="227" t="str">
        <f>'Voor PP'!B2</f>
        <v>Rick en Mike</v>
      </c>
      <c r="C27" s="228"/>
      <c r="D27" s="53">
        <f>ROUNDUP(AVERAGE('Voor PP'!D2,'Voor PP'!M2),0)</f>
        <v>64</v>
      </c>
      <c r="E27" s="74">
        <f>G4</f>
        <v>0</v>
      </c>
      <c r="F27" s="54">
        <f>G14</f>
        <v>2</v>
      </c>
      <c r="G27" s="55">
        <f>G19</f>
        <v>0</v>
      </c>
      <c r="H27" s="174">
        <f>SUM(E27:G27)</f>
        <v>2</v>
      </c>
    </row>
    <row r="28" spans="1:8" s="178" customFormat="1" ht="18.2" customHeight="1">
      <c r="A28" s="58"/>
      <c r="B28" s="58" t="str">
        <f>'Voor PP'!C2</f>
        <v>Rick Bouma</v>
      </c>
      <c r="C28" s="58" t="str">
        <f>'Voor PP'!L2</f>
        <v>Mike van Wezep</v>
      </c>
      <c r="D28" s="110"/>
      <c r="E28" s="176">
        <f>F4</f>
        <v>165</v>
      </c>
      <c r="F28" s="120">
        <f>F14</f>
        <v>209</v>
      </c>
      <c r="G28" s="121">
        <f>F19</f>
        <v>175</v>
      </c>
      <c r="H28" s="177">
        <f t="shared" ref="H28:H34" si="0">SUM(E28:G28)</f>
        <v>549</v>
      </c>
    </row>
    <row r="29" spans="1:8" s="175" customFormat="1" ht="24" customHeight="1">
      <c r="A29" s="74">
        <v>1</v>
      </c>
      <c r="B29" s="227" t="str">
        <f>'Voor PP'!B3</f>
        <v>Chantal en Christiaan</v>
      </c>
      <c r="C29" s="228"/>
      <c r="D29" s="53">
        <f>ROUNDUP(AVERAGE('Voor PP'!D3,'Voor PP'!M3),0)</f>
        <v>38</v>
      </c>
      <c r="E29" s="74">
        <f>G7</f>
        <v>2</v>
      </c>
      <c r="F29" s="56">
        <f>G11</f>
        <v>2</v>
      </c>
      <c r="G29" s="57">
        <f>G20</f>
        <v>2</v>
      </c>
      <c r="H29" s="174">
        <f t="shared" si="0"/>
        <v>6</v>
      </c>
    </row>
    <row r="30" spans="1:8" s="178" customFormat="1" ht="18.2" customHeight="1">
      <c r="A30" s="58"/>
      <c r="B30" s="58" t="str">
        <f>'Voor PP'!C3</f>
        <v>Chantal de Olde</v>
      </c>
      <c r="C30" s="58" t="str">
        <f>'Voor PP'!L3</f>
        <v>Christiaan Veendorp</v>
      </c>
      <c r="D30" s="110"/>
      <c r="E30" s="176">
        <f>F7</f>
        <v>201</v>
      </c>
      <c r="F30" s="120">
        <f>F11</f>
        <v>193</v>
      </c>
      <c r="G30" s="121">
        <f>F20</f>
        <v>206</v>
      </c>
      <c r="H30" s="177">
        <f t="shared" si="0"/>
        <v>600</v>
      </c>
    </row>
    <row r="31" spans="1:8" s="175" customFormat="1" ht="24" customHeight="1">
      <c r="A31" s="74">
        <v>3</v>
      </c>
      <c r="B31" s="227" t="str">
        <f>'Voor PP'!B4</f>
        <v>Dirk en Gerd-Jan</v>
      </c>
      <c r="C31" s="228"/>
      <c r="D31" s="53">
        <f>ROUNDUP(AVERAGE('Voor PP'!D4,'Voor PP'!M4),0)</f>
        <v>15</v>
      </c>
      <c r="E31" s="74">
        <f>G6</f>
        <v>0</v>
      </c>
      <c r="F31" s="54">
        <f>G15</f>
        <v>0</v>
      </c>
      <c r="G31" s="55">
        <f>G22</f>
        <v>2</v>
      </c>
      <c r="H31" s="174">
        <f t="shared" si="0"/>
        <v>2</v>
      </c>
    </row>
    <row r="32" spans="1:8" s="178" customFormat="1" ht="18" customHeight="1">
      <c r="A32" s="58"/>
      <c r="B32" s="58" t="str">
        <f>'Voor PP'!C4</f>
        <v>Dirk Schut</v>
      </c>
      <c r="C32" s="58" t="str">
        <f>'Voor PP'!L4</f>
        <v>Gerd-Jan Visser</v>
      </c>
      <c r="D32" s="110"/>
      <c r="E32" s="176">
        <f>F6</f>
        <v>164</v>
      </c>
      <c r="F32" s="122">
        <f>F15</f>
        <v>165</v>
      </c>
      <c r="G32" s="123">
        <f>F22</f>
        <v>214</v>
      </c>
      <c r="H32" s="177">
        <f t="shared" si="0"/>
        <v>543</v>
      </c>
    </row>
    <row r="33" spans="1:8" s="175" customFormat="1" ht="24" customHeight="1">
      <c r="A33" s="74">
        <v>4</v>
      </c>
      <c r="B33" s="227" t="str">
        <f>'Voor PP'!B5</f>
        <v>Marum 4</v>
      </c>
      <c r="C33" s="228"/>
      <c r="D33" s="53">
        <f>ROUNDUP(AVERAGE('Voor PP'!D5,'Voor PP'!M5),0)</f>
        <v>23</v>
      </c>
      <c r="E33" s="74">
        <f>G3</f>
        <v>2</v>
      </c>
      <c r="F33" s="54">
        <f>G12</f>
        <v>0</v>
      </c>
      <c r="G33" s="55">
        <f>G23</f>
        <v>0</v>
      </c>
      <c r="H33" s="174">
        <f t="shared" si="0"/>
        <v>2</v>
      </c>
    </row>
    <row r="34" spans="1:8" s="178" customFormat="1" ht="18.2" customHeight="1">
      <c r="A34" s="58"/>
      <c r="B34" s="58" t="str">
        <f>'Voor PP'!C5</f>
        <v>Marcel Reinders</v>
      </c>
      <c r="C34" s="58" t="str">
        <f>'Voor PP'!L5</f>
        <v>Reinder Reinders</v>
      </c>
      <c r="D34" s="110"/>
      <c r="E34" s="176">
        <f>F3</f>
        <v>177</v>
      </c>
      <c r="F34" s="120">
        <f>F12</f>
        <v>160</v>
      </c>
      <c r="G34" s="121">
        <f>F23</f>
        <v>193</v>
      </c>
      <c r="H34" s="177">
        <f t="shared" si="0"/>
        <v>530</v>
      </c>
    </row>
    <row r="35" spans="1:8" ht="18.2" customHeight="1">
      <c r="A35" s="9"/>
      <c r="B35" s="9"/>
      <c r="C35" s="7"/>
      <c r="D35" s="8"/>
      <c r="E35" s="23"/>
      <c r="F35" s="49"/>
      <c r="G35" s="49"/>
    </row>
    <row r="36" spans="1:8" ht="18" customHeight="1">
      <c r="A36" s="9"/>
      <c r="B36" s="9"/>
      <c r="C36" s="7"/>
      <c r="D36" s="9"/>
      <c r="E36" s="23"/>
      <c r="F36" s="50"/>
      <c r="G36" s="50"/>
    </row>
    <row r="37" spans="1:8" ht="18.2" customHeight="1">
      <c r="A37" s="9"/>
      <c r="B37" s="9"/>
      <c r="C37" s="7"/>
      <c r="D37" s="8"/>
      <c r="E37" s="23"/>
      <c r="F37" s="49"/>
      <c r="G37" s="49"/>
    </row>
    <row r="38" spans="1:8" ht="18.2" customHeight="1">
      <c r="A38" s="9"/>
      <c r="B38" s="9"/>
      <c r="C38" s="7"/>
      <c r="D38" s="8"/>
      <c r="E38" s="23"/>
      <c r="F38" s="49"/>
      <c r="G38" s="49"/>
    </row>
    <row r="39" spans="1:8" ht="18" customHeight="1">
      <c r="A39" s="9"/>
      <c r="B39" s="9"/>
      <c r="E39" s="23"/>
      <c r="F39" s="50"/>
      <c r="G39" s="50"/>
    </row>
    <row r="40" spans="1:8" ht="18.2" customHeight="1">
      <c r="A40" s="9"/>
      <c r="B40" s="9"/>
      <c r="C40" s="7"/>
      <c r="D40" s="8"/>
      <c r="E40" s="23"/>
      <c r="F40" s="49"/>
      <c r="G40" s="49"/>
    </row>
    <row r="41" spans="1:8" ht="18.2" customHeight="1">
      <c r="A41" s="9"/>
      <c r="B41" s="9"/>
      <c r="C41" s="7"/>
      <c r="D41" s="8"/>
      <c r="E41" s="23"/>
      <c r="F41" s="49"/>
      <c r="G41" s="49"/>
    </row>
    <row r="42" spans="1:8" ht="18" customHeight="1">
      <c r="A42" s="9"/>
      <c r="B42" s="9"/>
      <c r="C42" s="7"/>
      <c r="D42" s="9"/>
      <c r="E42" s="23"/>
      <c r="F42" s="50"/>
      <c r="G42" s="50"/>
    </row>
    <row r="43" spans="1:8" ht="18.2" customHeight="1">
      <c r="A43" s="9"/>
      <c r="B43" s="9"/>
      <c r="C43" s="7"/>
      <c r="D43" s="8"/>
      <c r="E43" s="23"/>
      <c r="F43" s="49"/>
      <c r="G43" s="49"/>
    </row>
    <row r="44" spans="1:8" ht="18.2" customHeight="1">
      <c r="A44" s="9"/>
      <c r="B44" s="9"/>
      <c r="C44" s="7"/>
      <c r="D44" s="8"/>
      <c r="E44" s="23"/>
      <c r="F44" s="49"/>
      <c r="G44" s="49"/>
    </row>
    <row r="45" spans="1:8" ht="18" customHeight="1">
      <c r="A45" s="9"/>
      <c r="B45" s="9"/>
      <c r="C45" s="51"/>
      <c r="D45" s="9"/>
      <c r="E45" s="23"/>
      <c r="F45" s="50"/>
      <c r="G45" s="50"/>
    </row>
    <row r="46" spans="1:8" ht="18.2" customHeight="1">
      <c r="A46" s="9"/>
      <c r="B46" s="9"/>
      <c r="C46" s="7"/>
      <c r="D46" s="8"/>
      <c r="E46" s="23"/>
      <c r="F46" s="49"/>
      <c r="G46" s="49"/>
    </row>
    <row r="47" spans="1:8" ht="18.2" customHeight="1">
      <c r="A47" s="9"/>
      <c r="B47" s="9"/>
      <c r="C47" s="7"/>
      <c r="D47" s="8"/>
      <c r="E47" s="23"/>
      <c r="F47" s="49"/>
      <c r="G47" s="49"/>
    </row>
    <row r="48" spans="1:8" ht="18" customHeight="1">
      <c r="A48" s="9"/>
      <c r="B48" s="9"/>
      <c r="C48" s="7"/>
      <c r="D48" s="9"/>
      <c r="E48" s="23"/>
      <c r="F48" s="50"/>
      <c r="G48" s="50"/>
    </row>
    <row r="49" spans="1:7" ht="18.2" customHeight="1">
      <c r="A49" s="9"/>
      <c r="B49" s="9"/>
      <c r="C49" s="7"/>
      <c r="D49" s="8"/>
      <c r="E49" s="23"/>
      <c r="F49" s="49"/>
      <c r="G49" s="49"/>
    </row>
    <row r="50" spans="1:7" ht="18.2" customHeight="1">
      <c r="A50" s="9"/>
      <c r="B50" s="9"/>
      <c r="C50" s="7"/>
      <c r="D50" s="8"/>
      <c r="E50" s="23"/>
      <c r="F50" s="49"/>
      <c r="G50" s="49"/>
    </row>
    <row r="51" spans="1:7" ht="18" customHeight="1">
      <c r="A51" s="9"/>
      <c r="B51" s="9"/>
      <c r="C51" s="7"/>
      <c r="D51" s="9"/>
      <c r="E51" s="23"/>
      <c r="F51" s="50"/>
      <c r="G51" s="50"/>
    </row>
    <row r="52" spans="1:7" ht="18.2" customHeight="1">
      <c r="A52" s="9"/>
      <c r="B52" s="9"/>
      <c r="C52" s="7"/>
      <c r="D52" s="8"/>
      <c r="E52" s="23"/>
      <c r="F52" s="49"/>
      <c r="G52" s="49"/>
    </row>
    <row r="53" spans="1:7" ht="18.2" customHeight="1">
      <c r="A53" s="9"/>
      <c r="B53" s="9"/>
      <c r="C53" s="7"/>
      <c r="D53" s="8"/>
      <c r="E53" s="23"/>
      <c r="F53" s="49"/>
      <c r="G53" s="49"/>
    </row>
    <row r="54" spans="1:7" ht="18" customHeight="1">
      <c r="A54" s="9"/>
      <c r="B54" s="9"/>
      <c r="C54" s="7"/>
      <c r="D54" s="9"/>
      <c r="E54" s="23"/>
      <c r="F54" s="50"/>
      <c r="G54" s="50"/>
    </row>
    <row r="55" spans="1:7" ht="18.2" customHeight="1">
      <c r="A55" s="9"/>
      <c r="B55" s="9"/>
      <c r="C55" s="7"/>
      <c r="D55" s="8"/>
      <c r="E55" s="23"/>
      <c r="F55" s="49"/>
      <c r="G55" s="49"/>
    </row>
    <row r="56" spans="1:7" ht="18.2" customHeight="1">
      <c r="A56" s="9"/>
      <c r="B56" s="9"/>
      <c r="C56" s="7"/>
      <c r="D56" s="8"/>
      <c r="E56" s="23"/>
      <c r="F56" s="49"/>
      <c r="G56" s="49"/>
    </row>
    <row r="57" spans="1:7" ht="18" customHeight="1">
      <c r="A57" s="9"/>
      <c r="B57" s="9"/>
      <c r="C57" s="7"/>
      <c r="D57" s="9"/>
      <c r="E57" s="23"/>
      <c r="F57" s="50"/>
      <c r="G57" s="50"/>
    </row>
    <row r="58" spans="1:7" ht="18.2" customHeight="1">
      <c r="A58" s="9"/>
      <c r="B58" s="9"/>
      <c r="C58" s="7"/>
      <c r="D58" s="8"/>
      <c r="E58" s="23"/>
      <c r="F58" s="49"/>
      <c r="G58" s="49"/>
    </row>
    <row r="59" spans="1:7" ht="18.2" customHeight="1">
      <c r="A59" s="9"/>
      <c r="B59" s="9"/>
      <c r="C59" s="7"/>
      <c r="D59" s="8"/>
      <c r="E59" s="23"/>
      <c r="F59" s="49"/>
      <c r="G59" s="49"/>
    </row>
    <row r="60" spans="1:7">
      <c r="A60" s="9"/>
      <c r="B60" s="9"/>
      <c r="C60" s="9"/>
      <c r="D60" s="9"/>
      <c r="E60" s="23"/>
      <c r="F60" s="50"/>
      <c r="G60" s="50"/>
    </row>
    <row r="61" spans="1:7" ht="18" customHeight="1">
      <c r="A61" s="9"/>
      <c r="B61" s="9"/>
      <c r="C61" s="7"/>
      <c r="D61" s="9"/>
      <c r="E61" s="23"/>
      <c r="F61" s="50"/>
      <c r="G61" s="50"/>
    </row>
    <row r="62" spans="1:7" ht="18.2" customHeight="1">
      <c r="A62" s="9"/>
      <c r="B62" s="9"/>
      <c r="C62" s="7"/>
      <c r="D62" s="8"/>
      <c r="E62" s="23"/>
      <c r="F62" s="49"/>
      <c r="G62" s="49"/>
    </row>
    <row r="63" spans="1:7" ht="18.2" customHeight="1">
      <c r="A63" s="9"/>
      <c r="B63" s="9"/>
      <c r="C63" s="7"/>
      <c r="D63" s="8"/>
      <c r="E63" s="23"/>
      <c r="F63" s="49"/>
      <c r="G63" s="49"/>
    </row>
    <row r="64" spans="1:7" ht="18" customHeight="1">
      <c r="A64" s="9"/>
      <c r="B64" s="9"/>
      <c r="C64" s="7"/>
      <c r="D64" s="9"/>
      <c r="E64" s="23"/>
      <c r="F64" s="50"/>
      <c r="G64" s="50"/>
    </row>
    <row r="65" spans="1:7" ht="18.2" customHeight="1">
      <c r="A65" s="9"/>
      <c r="B65" s="9"/>
      <c r="C65" s="7"/>
      <c r="D65" s="8"/>
      <c r="E65" s="23"/>
      <c r="F65" s="49"/>
      <c r="G65" s="49"/>
    </row>
    <row r="66" spans="1:7" ht="18.2" customHeight="1">
      <c r="A66" s="9"/>
      <c r="B66" s="9"/>
      <c r="C66" s="7"/>
      <c r="D66" s="8"/>
      <c r="E66" s="23"/>
      <c r="F66" s="49"/>
      <c r="G66" s="49"/>
    </row>
    <row r="67" spans="1:7" ht="18" customHeight="1">
      <c r="A67" s="9"/>
      <c r="B67" s="9"/>
      <c r="C67" s="7"/>
      <c r="D67" s="9"/>
      <c r="E67" s="23"/>
      <c r="F67" s="50"/>
      <c r="G67" s="50"/>
    </row>
    <row r="68" spans="1:7" ht="18.2" customHeight="1">
      <c r="A68" s="9"/>
      <c r="B68" s="9"/>
      <c r="C68" s="7"/>
      <c r="D68" s="8"/>
      <c r="E68" s="23"/>
      <c r="F68" s="49"/>
      <c r="G68" s="49"/>
    </row>
    <row r="69" spans="1:7" ht="18.2" customHeight="1">
      <c r="A69" s="9"/>
      <c r="B69" s="9"/>
      <c r="C69" s="7"/>
      <c r="D69" s="8"/>
      <c r="E69" s="23"/>
      <c r="F69" s="49"/>
      <c r="G69" s="49"/>
    </row>
    <row r="70" spans="1:7" ht="18" customHeight="1">
      <c r="A70" s="9"/>
      <c r="B70" s="9"/>
      <c r="C70" s="7"/>
      <c r="D70" s="9"/>
      <c r="E70" s="23"/>
      <c r="F70" s="50"/>
      <c r="G70" s="50"/>
    </row>
    <row r="71" spans="1:7" ht="18.2" customHeight="1">
      <c r="A71" s="9"/>
      <c r="B71" s="9"/>
      <c r="C71" s="7"/>
      <c r="D71" s="8"/>
      <c r="E71" s="23"/>
      <c r="F71" s="49"/>
      <c r="G71" s="49"/>
    </row>
    <row r="72" spans="1:7" ht="18.2" customHeight="1">
      <c r="A72" s="9"/>
      <c r="B72" s="9"/>
      <c r="C72" s="7"/>
      <c r="D72" s="8"/>
      <c r="E72" s="23"/>
      <c r="F72" s="49"/>
      <c r="G72" s="49"/>
    </row>
    <row r="73" spans="1:7" ht="18" customHeight="1">
      <c r="A73" s="9"/>
      <c r="B73" s="9"/>
      <c r="C73" s="7"/>
      <c r="D73" s="9"/>
      <c r="E73" s="23"/>
      <c r="F73" s="50"/>
      <c r="G73" s="50"/>
    </row>
    <row r="74" spans="1:7" ht="18.2" customHeight="1">
      <c r="A74" s="9"/>
      <c r="B74" s="9"/>
      <c r="C74" s="7"/>
      <c r="D74" s="8"/>
      <c r="E74" s="23"/>
      <c r="F74" s="49"/>
      <c r="G74" s="49"/>
    </row>
    <row r="75" spans="1:7" ht="18.2" customHeight="1">
      <c r="A75" s="9"/>
      <c r="B75" s="9"/>
      <c r="C75" s="7"/>
      <c r="D75" s="8"/>
      <c r="E75" s="23"/>
      <c r="F75" s="49"/>
      <c r="G75" s="49"/>
    </row>
    <row r="76" spans="1:7" ht="18" customHeight="1">
      <c r="A76" s="9"/>
      <c r="B76" s="9"/>
      <c r="C76" s="7"/>
      <c r="D76" s="9"/>
      <c r="E76" s="23"/>
      <c r="F76" s="50"/>
      <c r="G76" s="50"/>
    </row>
    <row r="77" spans="1:7" ht="18.2" customHeight="1">
      <c r="A77" s="9"/>
      <c r="B77" s="9"/>
      <c r="C77" s="7"/>
      <c r="D77" s="8"/>
      <c r="E77" s="23"/>
      <c r="F77" s="49"/>
      <c r="G77" s="49"/>
    </row>
    <row r="78" spans="1:7" ht="18.2" customHeight="1">
      <c r="A78" s="9"/>
      <c r="B78" s="9"/>
      <c r="C78" s="7"/>
      <c r="D78" s="8"/>
      <c r="E78" s="23"/>
      <c r="F78" s="49"/>
      <c r="G78" s="49"/>
    </row>
    <row r="79" spans="1:7" ht="18" customHeight="1">
      <c r="A79" s="9"/>
      <c r="B79" s="9"/>
      <c r="C79" s="7"/>
      <c r="D79" s="9"/>
      <c r="E79" s="23"/>
      <c r="F79" s="50"/>
      <c r="G79" s="50"/>
    </row>
    <row r="80" spans="1:7" ht="18.2" customHeight="1">
      <c r="A80" s="9"/>
      <c r="B80" s="9"/>
      <c r="C80" s="7"/>
      <c r="D80" s="8"/>
      <c r="E80" s="23"/>
      <c r="F80" s="49"/>
      <c r="G80" s="49"/>
    </row>
    <row r="81" spans="1:7" ht="18.2" customHeight="1">
      <c r="A81" s="9"/>
      <c r="B81" s="9"/>
      <c r="C81" s="7"/>
      <c r="D81" s="8"/>
      <c r="E81" s="23"/>
      <c r="F81" s="49"/>
      <c r="G81" s="49"/>
    </row>
    <row r="82" spans="1:7" ht="18" customHeight="1">
      <c r="A82" s="9"/>
      <c r="B82" s="9"/>
      <c r="C82" s="7"/>
      <c r="D82" s="9"/>
      <c r="E82" s="23"/>
      <c r="F82" s="50"/>
      <c r="G82" s="50"/>
    </row>
    <row r="83" spans="1:7" ht="18.2" customHeight="1">
      <c r="A83" s="9"/>
      <c r="B83" s="9"/>
      <c r="C83" s="7"/>
      <c r="D83" s="8"/>
      <c r="E83" s="23"/>
      <c r="F83" s="49"/>
      <c r="G83" s="49"/>
    </row>
    <row r="84" spans="1:7" ht="18.2" customHeight="1">
      <c r="A84" s="9"/>
      <c r="B84" s="9"/>
      <c r="C84" s="7"/>
      <c r="D84" s="8"/>
      <c r="E84" s="23"/>
      <c r="F84" s="49"/>
      <c r="G84" s="49"/>
    </row>
    <row r="85" spans="1:7" ht="18" customHeight="1">
      <c r="A85" s="9"/>
      <c r="B85" s="9"/>
      <c r="C85" s="7"/>
      <c r="D85" s="9"/>
      <c r="E85" s="23"/>
      <c r="F85" s="50"/>
      <c r="G85" s="50"/>
    </row>
    <row r="86" spans="1:7" ht="18.2" customHeight="1">
      <c r="A86" s="9"/>
      <c r="B86" s="9"/>
      <c r="C86" s="7"/>
      <c r="D86" s="8"/>
      <c r="E86" s="23"/>
      <c r="F86" s="49"/>
      <c r="G86" s="49"/>
    </row>
    <row r="87" spans="1:7" ht="18.2" customHeight="1">
      <c r="A87" s="9"/>
      <c r="B87" s="9"/>
      <c r="C87" s="7"/>
      <c r="D87" s="8"/>
      <c r="E87" s="23"/>
      <c r="F87" s="49"/>
      <c r="G87" s="49"/>
    </row>
    <row r="88" spans="1:7" ht="18" customHeight="1">
      <c r="A88" s="9"/>
      <c r="B88" s="9"/>
      <c r="C88" s="7"/>
      <c r="D88" s="9"/>
      <c r="E88" s="23"/>
      <c r="F88" s="50"/>
      <c r="G88" s="50"/>
    </row>
    <row r="89" spans="1:7" ht="18.2" customHeight="1">
      <c r="A89" s="9"/>
      <c r="B89" s="9"/>
      <c r="C89" s="7"/>
      <c r="D89" s="8"/>
      <c r="E89" s="23"/>
      <c r="F89" s="49"/>
      <c r="G89" s="49"/>
    </row>
    <row r="90" spans="1:7" ht="18.2" customHeight="1">
      <c r="A90" s="9"/>
      <c r="B90" s="9"/>
      <c r="C90" s="7"/>
      <c r="D90" s="8"/>
      <c r="E90" s="23"/>
      <c r="F90" s="49"/>
      <c r="G90" s="49"/>
    </row>
    <row r="91" spans="1:7" ht="18" customHeight="1">
      <c r="A91" s="9"/>
      <c r="B91" s="9"/>
      <c r="C91" s="7"/>
      <c r="D91" s="9"/>
      <c r="E91" s="23"/>
      <c r="F91" s="50"/>
      <c r="G91" s="50"/>
    </row>
    <row r="92" spans="1:7" ht="18.2" customHeight="1">
      <c r="A92" s="9"/>
      <c r="B92" s="9"/>
      <c r="C92" s="7"/>
      <c r="D92" s="8"/>
      <c r="E92" s="23"/>
      <c r="F92" s="49"/>
      <c r="G92" s="49"/>
    </row>
    <row r="93" spans="1:7" ht="18.2" customHeight="1">
      <c r="A93" s="9"/>
      <c r="B93" s="9"/>
      <c r="C93" s="7"/>
      <c r="D93" s="8"/>
      <c r="E93" s="23"/>
      <c r="F93" s="49"/>
      <c r="G93" s="49"/>
    </row>
    <row r="94" spans="1:7" ht="18" customHeight="1">
      <c r="A94" s="9"/>
      <c r="B94" s="9"/>
      <c r="C94" s="7"/>
      <c r="D94" s="9"/>
      <c r="E94" s="23"/>
      <c r="F94" s="50"/>
      <c r="G94" s="50"/>
    </row>
    <row r="95" spans="1:7" ht="18.2" customHeight="1">
      <c r="A95" s="9"/>
      <c r="B95" s="9"/>
      <c r="C95" s="7"/>
      <c r="D95" s="8"/>
      <c r="E95" s="23"/>
      <c r="F95" s="49"/>
      <c r="G95" s="49"/>
    </row>
    <row r="96" spans="1:7" ht="18.2" customHeight="1">
      <c r="A96" s="9"/>
      <c r="B96" s="9"/>
      <c r="C96" s="7"/>
      <c r="D96" s="8"/>
      <c r="E96" s="23"/>
      <c r="F96" s="49"/>
      <c r="G96" s="49"/>
    </row>
    <row r="97" spans="1:8" ht="18" customHeight="1">
      <c r="A97" s="9"/>
      <c r="B97" s="9"/>
      <c r="C97" s="7"/>
      <c r="D97" s="9"/>
      <c r="E97" s="23"/>
      <c r="F97" s="50"/>
      <c r="G97" s="50"/>
    </row>
    <row r="98" spans="1:8" ht="18.2" customHeight="1">
      <c r="A98" s="9"/>
      <c r="B98" s="9"/>
      <c r="C98" s="7"/>
      <c r="D98" s="8"/>
      <c r="E98" s="23"/>
      <c r="F98" s="49"/>
      <c r="G98" s="49"/>
    </row>
    <row r="99" spans="1:8" ht="18.2" customHeight="1">
      <c r="A99" s="9"/>
      <c r="B99" s="9"/>
      <c r="C99" s="7"/>
      <c r="D99" s="8"/>
      <c r="E99" s="23"/>
      <c r="F99" s="49"/>
      <c r="G99" s="49"/>
    </row>
    <row r="100" spans="1:8" s="179" customFormat="1" ht="14.25" customHeight="1">
      <c r="A100" s="9"/>
      <c r="B100" s="9"/>
      <c r="C100" s="16"/>
      <c r="D100" s="16"/>
      <c r="F100" s="52"/>
      <c r="G100" s="52"/>
      <c r="H100" s="180"/>
    </row>
    <row r="101" spans="1:8" s="179" customFormat="1" ht="14.25" customHeight="1">
      <c r="A101" s="9"/>
      <c r="B101" s="9"/>
      <c r="C101" s="16"/>
      <c r="D101" s="16"/>
      <c r="F101" s="52"/>
      <c r="G101" s="52"/>
      <c r="H101" s="180"/>
    </row>
    <row r="102" spans="1:8">
      <c r="A102" s="9"/>
      <c r="B102" s="9"/>
      <c r="C102" s="16"/>
      <c r="D102" s="16"/>
      <c r="F102" s="52"/>
      <c r="G102" s="52"/>
    </row>
    <row r="103" spans="1:8">
      <c r="A103" s="9"/>
      <c r="B103" s="9"/>
      <c r="C103" s="16"/>
      <c r="D103" s="16"/>
      <c r="F103" s="52"/>
      <c r="G103" s="52"/>
    </row>
    <row r="104" spans="1:8">
      <c r="A104" s="9"/>
      <c r="B104" s="9"/>
      <c r="C104" s="16"/>
      <c r="D104" s="16"/>
      <c r="F104" s="52"/>
      <c r="G104" s="52"/>
    </row>
    <row r="105" spans="1:8">
      <c r="A105" s="9"/>
      <c r="B105" s="9"/>
      <c r="C105" s="16"/>
      <c r="D105" s="16"/>
      <c r="F105" s="52"/>
      <c r="G105" s="52"/>
    </row>
    <row r="106" spans="1:8">
      <c r="A106" s="9"/>
      <c r="B106" s="9"/>
      <c r="C106" s="16"/>
      <c r="D106" s="16"/>
      <c r="F106" s="52"/>
      <c r="G106" s="52"/>
    </row>
    <row r="107" spans="1:8">
      <c r="A107" s="9"/>
      <c r="B107" s="9"/>
      <c r="C107" s="16"/>
      <c r="D107" s="16"/>
      <c r="F107" s="52"/>
      <c r="G107" s="52"/>
    </row>
    <row r="108" spans="1:8">
      <c r="A108" s="9"/>
      <c r="B108" s="9"/>
      <c r="C108" s="16"/>
      <c r="D108" s="16"/>
      <c r="F108" s="52"/>
      <c r="G108" s="52"/>
    </row>
    <row r="109" spans="1:8">
      <c r="A109" s="9"/>
      <c r="B109" s="9"/>
      <c r="C109" s="16"/>
      <c r="D109" s="16"/>
      <c r="F109" s="52"/>
      <c r="G109" s="52"/>
    </row>
    <row r="110" spans="1:8">
      <c r="A110" s="9"/>
      <c r="B110" s="9"/>
      <c r="C110" s="16"/>
      <c r="D110" s="16"/>
      <c r="F110" s="52"/>
      <c r="G110" s="52"/>
    </row>
    <row r="111" spans="1:8">
      <c r="A111" s="9"/>
      <c r="B111" s="9"/>
      <c r="C111" s="16"/>
      <c r="D111" s="16"/>
      <c r="F111" s="52"/>
      <c r="G111" s="52"/>
    </row>
    <row r="112" spans="1:8">
      <c r="A112" s="9"/>
      <c r="B112" s="9"/>
      <c r="C112" s="16"/>
      <c r="D112" s="16"/>
      <c r="F112" s="52"/>
      <c r="G112" s="52"/>
    </row>
    <row r="113" spans="1:7">
      <c r="A113" s="9"/>
      <c r="B113" s="9"/>
      <c r="C113" s="16"/>
      <c r="D113" s="16"/>
      <c r="F113" s="52"/>
      <c r="G113" s="52"/>
    </row>
    <row r="114" spans="1:7">
      <c r="A114" s="9"/>
      <c r="B114" s="9"/>
      <c r="C114" s="16"/>
      <c r="D114" s="16"/>
      <c r="F114" s="52"/>
      <c r="G114" s="52"/>
    </row>
    <row r="115" spans="1:7">
      <c r="A115" s="9"/>
      <c r="B115" s="9"/>
      <c r="C115" s="16"/>
      <c r="D115" s="16"/>
      <c r="F115" s="52"/>
      <c r="G115" s="52"/>
    </row>
    <row r="116" spans="1:7">
      <c r="A116" s="9"/>
      <c r="B116" s="9"/>
      <c r="C116" s="16"/>
      <c r="D116" s="16"/>
      <c r="F116" s="52"/>
      <c r="G116" s="52"/>
    </row>
    <row r="117" spans="1:7">
      <c r="A117" s="9"/>
      <c r="B117" s="9"/>
      <c r="C117" s="16"/>
      <c r="D117" s="16"/>
      <c r="F117" s="52"/>
      <c r="G117" s="52"/>
    </row>
    <row r="118" spans="1:7">
      <c r="A118" s="9"/>
      <c r="B118" s="9"/>
      <c r="C118" s="16"/>
      <c r="D118" s="16"/>
      <c r="F118" s="52"/>
      <c r="G118" s="52"/>
    </row>
    <row r="119" spans="1:7">
      <c r="A119" s="9"/>
      <c r="B119" s="9"/>
      <c r="C119" s="16"/>
      <c r="D119" s="16"/>
      <c r="F119" s="52"/>
      <c r="G119" s="52"/>
    </row>
    <row r="120" spans="1:7">
      <c r="A120" s="9"/>
      <c r="B120" s="9"/>
      <c r="C120" s="16"/>
      <c r="D120" s="16"/>
      <c r="F120" s="52"/>
      <c r="G120" s="52"/>
    </row>
    <row r="121" spans="1:7">
      <c r="A121" s="9"/>
      <c r="B121" s="9"/>
      <c r="C121" s="16"/>
      <c r="D121" s="16"/>
      <c r="F121" s="52"/>
      <c r="G121" s="52"/>
    </row>
    <row r="122" spans="1:7">
      <c r="A122" s="9"/>
      <c r="B122" s="9"/>
      <c r="C122" s="16"/>
      <c r="D122" s="16"/>
      <c r="F122" s="52"/>
      <c r="G122" s="52"/>
    </row>
    <row r="123" spans="1:7">
      <c r="A123" s="9"/>
      <c r="B123" s="9"/>
      <c r="C123" s="16"/>
      <c r="D123" s="16"/>
      <c r="F123" s="52"/>
      <c r="G123" s="52"/>
    </row>
    <row r="124" spans="1:7">
      <c r="A124" s="9"/>
      <c r="B124" s="9"/>
      <c r="C124" s="16"/>
      <c r="D124" s="16"/>
      <c r="F124" s="52"/>
      <c r="G124" s="52"/>
    </row>
    <row r="125" spans="1:7">
      <c r="A125" s="9"/>
      <c r="B125" s="9"/>
      <c r="C125" s="16"/>
      <c r="D125" s="16"/>
      <c r="F125" s="52"/>
      <c r="G125" s="52"/>
    </row>
    <row r="126" spans="1:7">
      <c r="A126" s="9"/>
      <c r="B126" s="9"/>
      <c r="C126" s="16"/>
      <c r="D126" s="16"/>
      <c r="F126" s="52"/>
      <c r="G126" s="52"/>
    </row>
    <row r="127" spans="1:7">
      <c r="A127" s="9"/>
      <c r="B127" s="9"/>
      <c r="C127" s="16"/>
      <c r="D127" s="16"/>
      <c r="F127" s="52"/>
      <c r="G127" s="52"/>
    </row>
    <row r="128" spans="1:7">
      <c r="A128" s="9"/>
      <c r="B128" s="9"/>
      <c r="C128" s="16"/>
      <c r="D128" s="16"/>
      <c r="F128" s="52"/>
      <c r="G128" s="52"/>
    </row>
    <row r="129" spans="1:7">
      <c r="A129" s="9"/>
      <c r="B129" s="9"/>
      <c r="C129" s="16"/>
      <c r="D129" s="16"/>
      <c r="F129" s="52"/>
      <c r="G129" s="52"/>
    </row>
    <row r="130" spans="1:7">
      <c r="A130" s="9"/>
      <c r="B130" s="9"/>
      <c r="C130" s="16"/>
      <c r="D130" s="16"/>
      <c r="F130" s="52"/>
      <c r="G130" s="52"/>
    </row>
    <row r="131" spans="1:7">
      <c r="A131" s="9"/>
      <c r="B131" s="9"/>
      <c r="C131" s="16"/>
      <c r="D131" s="16"/>
    </row>
    <row r="132" spans="1:7">
      <c r="A132" s="9"/>
      <c r="B132" s="9"/>
      <c r="C132" s="16"/>
      <c r="D132" s="16"/>
    </row>
    <row r="133" spans="1:7">
      <c r="A133" s="9"/>
      <c r="B133" s="9"/>
      <c r="C133" s="16"/>
      <c r="D133" s="16"/>
    </row>
    <row r="134" spans="1:7">
      <c r="A134" s="9"/>
      <c r="B134" s="9"/>
      <c r="C134" s="16"/>
      <c r="D134" s="16"/>
    </row>
    <row r="135" spans="1:7">
      <c r="A135" s="9"/>
      <c r="B135" s="9"/>
      <c r="C135" s="16"/>
      <c r="D135" s="16"/>
    </row>
    <row r="136" spans="1:7">
      <c r="A136" s="9"/>
      <c r="B136" s="9"/>
      <c r="C136" s="16"/>
      <c r="D136" s="16"/>
    </row>
    <row r="137" spans="1:7">
      <c r="C137" s="16"/>
      <c r="D137" s="16"/>
    </row>
    <row r="138" spans="1:7">
      <c r="C138" s="16"/>
      <c r="D138" s="16"/>
    </row>
    <row r="139" spans="1:7">
      <c r="C139" s="16"/>
      <c r="D139" s="16"/>
    </row>
    <row r="140" spans="1:7">
      <c r="C140" s="16"/>
      <c r="D140" s="16"/>
    </row>
    <row r="141" spans="1:7">
      <c r="C141" s="16"/>
      <c r="D141" s="16"/>
    </row>
    <row r="142" spans="1:7">
      <c r="C142" s="16"/>
      <c r="D142" s="16"/>
    </row>
    <row r="143" spans="1:7">
      <c r="C143" s="16"/>
      <c r="D143" s="16"/>
    </row>
    <row r="144" spans="1:7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</sheetData>
  <sheetProtection sheet="1" objects="1" scenarios="1" selectLockedCells="1" sort="0"/>
  <mergeCells count="19">
    <mergeCell ref="B1:C1"/>
    <mergeCell ref="B3:C3"/>
    <mergeCell ref="B7:C7"/>
    <mergeCell ref="B6:C6"/>
    <mergeCell ref="B4:C4"/>
    <mergeCell ref="B33:C33"/>
    <mergeCell ref="B9:C9"/>
    <mergeCell ref="B17:C17"/>
    <mergeCell ref="B27:C27"/>
    <mergeCell ref="B29:C29"/>
    <mergeCell ref="B19:C19"/>
    <mergeCell ref="B20:C20"/>
    <mergeCell ref="B22:C22"/>
    <mergeCell ref="B23:C23"/>
    <mergeCell ref="B11:C11"/>
    <mergeCell ref="B31:C31"/>
    <mergeCell ref="B12:C12"/>
    <mergeCell ref="B14:C14"/>
    <mergeCell ref="B15:C15"/>
  </mergeCells>
  <phoneticPr fontId="3" type="noConversion"/>
  <conditionalFormatting sqref="F3:F4 F6:F7 F11:F12 F14:F15 F19:F20 F22:F23">
    <cfRule type="expression" dxfId="10" priority="1" stopIfTrue="1">
      <formula>E3=0</formula>
    </cfRule>
  </conditionalFormatting>
  <conditionalFormatting sqref="G3:G4 G6:G7 G11:G12 G14:G15 G19:G20 G22:G23 E27:H34">
    <cfRule type="cellIs" dxfId="9" priority="2" stopIfTrue="1" operator="equal">
      <formula>0</formula>
    </cfRule>
  </conditionalFormatting>
  <pageMargins left="0.39370078740157483" right="0.39370078740157483" top="0.98425196850393704" bottom="0.51181102362204722" header="0.51181102362204722" footer="0.51181102362204722"/>
  <pageSetup paperSize="9" orientation="portrait" horizontalDpi="300" verticalDpi="300" r:id="rId1"/>
  <headerFooter alignWithMargins="0">
    <oddHeader>&amp;L&amp;14Ducdalf Toernooi 2016 - &amp;A</oddHeader>
  </headerFooter>
  <rowBreaks count="1" manualBreakCount="1">
    <brk id="5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3"/>
  <dimension ref="A1:M267"/>
  <sheetViews>
    <sheetView tabSelected="1" topLeftCell="A7" workbookViewId="0">
      <selection activeCell="A10" sqref="A10"/>
    </sheetView>
  </sheetViews>
  <sheetFormatPr defaultColWidth="10.25" defaultRowHeight="14.25"/>
  <cols>
    <col min="1" max="1" width="2.625" style="19" customWidth="1"/>
    <col min="2" max="2" width="20.625" style="14" bestFit="1" customWidth="1"/>
    <col min="3" max="3" width="3.875" style="13" customWidth="1"/>
    <col min="4" max="11" width="7.25" style="14" customWidth="1"/>
    <col min="12" max="12" width="9.375" style="18" customWidth="1"/>
    <col min="13" max="16384" width="10.25" style="14"/>
  </cols>
  <sheetData>
    <row r="1" spans="1:13" s="30" customFormat="1" ht="39" customHeight="1">
      <c r="A1" s="2"/>
      <c r="B1" s="2" t="s">
        <v>0</v>
      </c>
      <c r="C1" s="2" t="s">
        <v>1</v>
      </c>
      <c r="D1" s="2" t="s">
        <v>2</v>
      </c>
      <c r="E1" s="3" t="s">
        <v>15</v>
      </c>
      <c r="F1" s="2" t="s">
        <v>3</v>
      </c>
      <c r="G1" s="3" t="s">
        <v>17</v>
      </c>
      <c r="H1" s="2" t="s">
        <v>4</v>
      </c>
      <c r="I1" s="3" t="s">
        <v>18</v>
      </c>
      <c r="J1" s="2" t="s">
        <v>5</v>
      </c>
      <c r="K1" s="3" t="s">
        <v>19</v>
      </c>
      <c r="L1" s="28"/>
      <c r="M1" s="37"/>
    </row>
    <row r="2" spans="1:13" ht="25.5" customHeight="1">
      <c r="A2" s="22">
        <v>4</v>
      </c>
      <c r="B2" s="63" t="str">
        <f>'Voorronden Singles'!$C$2</f>
        <v>Christiaan Veendorp</v>
      </c>
      <c r="C2" s="64">
        <f>'Voorronden Singles'!$D$2</f>
        <v>0</v>
      </c>
      <c r="D2" s="73">
        <v>222</v>
      </c>
      <c r="E2" s="65">
        <f>IF(D2&gt;0,$C2+D2,0)</f>
        <v>222</v>
      </c>
      <c r="F2" s="75">
        <v>205</v>
      </c>
      <c r="G2" s="65">
        <f>IF(F2&gt;0,$C2+F2,0)</f>
        <v>205</v>
      </c>
      <c r="H2" s="75">
        <v>224</v>
      </c>
      <c r="I2" s="65">
        <f>IF(H2&gt;0,$C2+H2,0)</f>
        <v>224</v>
      </c>
      <c r="J2" s="75">
        <v>166</v>
      </c>
      <c r="K2" s="65">
        <f>IF(J2&gt;0,$C2+J2,0)</f>
        <v>166</v>
      </c>
      <c r="M2" s="8"/>
    </row>
    <row r="3" spans="1:13" ht="25.5" customHeight="1">
      <c r="A3" s="22">
        <v>7</v>
      </c>
      <c r="B3" s="63" t="str">
        <f>'Voorronden Singles'!$C$10</f>
        <v>Reinder Reinders</v>
      </c>
      <c r="C3" s="64">
        <f>'Voorronden Singles'!$D$10</f>
        <v>28</v>
      </c>
      <c r="D3" s="111">
        <v>172</v>
      </c>
      <c r="E3" s="65">
        <f>IF(D3&gt;0,$C3+D3,0)</f>
        <v>200</v>
      </c>
      <c r="F3" s="75">
        <v>216</v>
      </c>
      <c r="G3" s="65">
        <f>IF(F3&gt;0,$C3+F3,0)</f>
        <v>244</v>
      </c>
      <c r="H3" s="75">
        <v>148</v>
      </c>
      <c r="I3" s="65">
        <f>IF(H3&gt;0,$C3+H3,0)</f>
        <v>176</v>
      </c>
      <c r="J3" s="75"/>
      <c r="K3" s="65">
        <f>IF(J3&gt;0,$C3+J3,0)</f>
        <v>0</v>
      </c>
      <c r="M3" s="8"/>
    </row>
    <row r="4" spans="1:13" ht="25.5" customHeight="1">
      <c r="A4" s="184">
        <v>10</v>
      </c>
      <c r="B4" s="66" t="str">
        <f>'Voorronden Singles'!$C$17</f>
        <v>Mannee van Luijk</v>
      </c>
      <c r="C4" s="64">
        <f>'Voorronden Singles'!$D$17</f>
        <v>47</v>
      </c>
      <c r="D4" s="73">
        <v>136</v>
      </c>
      <c r="E4" s="65">
        <f>IF(D4&gt;0,$C4+D4,0)</f>
        <v>183</v>
      </c>
      <c r="F4" s="75">
        <v>144</v>
      </c>
      <c r="G4" s="65">
        <f>IF(F4&gt;0,$C4+F4,0)</f>
        <v>191</v>
      </c>
      <c r="H4" s="75"/>
      <c r="I4" s="65">
        <f>IF(H4&gt;0,$C4+H4,0)</f>
        <v>0</v>
      </c>
      <c r="J4" s="75"/>
      <c r="K4" s="65">
        <f>IF(J4&gt;0,$C4+J4,0)</f>
        <v>0</v>
      </c>
      <c r="M4" s="8"/>
    </row>
    <row r="5" spans="1:13" ht="25.5" customHeight="1">
      <c r="A5" s="199">
        <v>14</v>
      </c>
      <c r="B5" s="63" t="str">
        <f>'Voorronden Singles'!$C$9</f>
        <v>Dennis Veen</v>
      </c>
      <c r="C5" s="64">
        <f>'Voorronden Singles'!$D$9</f>
        <v>3</v>
      </c>
      <c r="D5" s="111">
        <v>175</v>
      </c>
      <c r="E5" s="65">
        <f>IF(D5&gt;0,$C5+D5,0)</f>
        <v>178</v>
      </c>
      <c r="F5" s="75"/>
      <c r="G5" s="65">
        <f>IF(F5&gt;0,$C5+F5,0)</f>
        <v>0</v>
      </c>
      <c r="H5" s="75"/>
      <c r="I5" s="65">
        <f>IF(H5&gt;0,$C5+H5,0)</f>
        <v>0</v>
      </c>
      <c r="J5" s="75"/>
      <c r="K5" s="65">
        <f>IF(J5&gt;0,$C5+J5,0)</f>
        <v>0</v>
      </c>
      <c r="M5" s="8"/>
    </row>
    <row r="6" spans="1:13" s="12" customFormat="1" ht="13.5" customHeight="1">
      <c r="A6" s="9"/>
      <c r="B6" s="7"/>
      <c r="C6" s="8"/>
      <c r="D6" s="9"/>
      <c r="E6" s="9"/>
      <c r="F6" s="9"/>
      <c r="G6" s="9"/>
      <c r="H6" s="9"/>
      <c r="I6" s="9"/>
      <c r="J6" s="9"/>
      <c r="K6" s="9"/>
      <c r="L6" s="7"/>
      <c r="M6" s="8"/>
    </row>
    <row r="7" spans="1:13" s="30" customFormat="1" ht="41.25" customHeight="1">
      <c r="A7" s="2"/>
      <c r="B7" s="2" t="s">
        <v>0</v>
      </c>
      <c r="C7" s="2" t="s">
        <v>1</v>
      </c>
      <c r="D7" s="2" t="s">
        <v>2</v>
      </c>
      <c r="E7" s="3" t="s">
        <v>15</v>
      </c>
      <c r="F7" s="2" t="s">
        <v>3</v>
      </c>
      <c r="G7" s="3" t="s">
        <v>17</v>
      </c>
      <c r="H7" s="2" t="s">
        <v>4</v>
      </c>
      <c r="I7" s="3" t="s">
        <v>18</v>
      </c>
      <c r="J7" s="2" t="s">
        <v>5</v>
      </c>
      <c r="K7" s="3" t="s">
        <v>19</v>
      </c>
      <c r="L7" s="7"/>
      <c r="M7" s="8"/>
    </row>
    <row r="8" spans="1:13" ht="25.5" customHeight="1">
      <c r="A8" s="22">
        <v>2</v>
      </c>
      <c r="B8" s="63" t="str">
        <f>'Voorronden Singles'!$C$14</f>
        <v>Erwin Vos</v>
      </c>
      <c r="C8" s="64">
        <f>'Voorronden Singles'!$D$14</f>
        <v>43</v>
      </c>
      <c r="D8" s="73">
        <v>181</v>
      </c>
      <c r="E8" s="65">
        <f>IF(D8&gt;0,$C8+D8,0)</f>
        <v>224</v>
      </c>
      <c r="F8" s="75">
        <v>190</v>
      </c>
      <c r="G8" s="65">
        <f>IF(F8&gt;0,$C8+F8,0)</f>
        <v>233</v>
      </c>
      <c r="H8" s="75">
        <v>200</v>
      </c>
      <c r="I8" s="65">
        <f>IF(H8&gt;0,$C8+H8,0)</f>
        <v>243</v>
      </c>
      <c r="J8" s="75">
        <v>175</v>
      </c>
      <c r="K8" s="65">
        <f>IF(J8&gt;0,$C8+J8,0)</f>
        <v>218</v>
      </c>
      <c r="L8" s="48"/>
      <c r="M8" s="8"/>
    </row>
    <row r="9" spans="1:13" ht="25.5" customHeight="1">
      <c r="A9" s="184">
        <v>5</v>
      </c>
      <c r="B9" s="63" t="str">
        <f>'Voorronden Singles'!$C$13</f>
        <v>Henk van Wezep</v>
      </c>
      <c r="C9" s="64">
        <f>'Voorronden Singles'!$D$13</f>
        <v>77</v>
      </c>
      <c r="D9" s="73">
        <v>165</v>
      </c>
      <c r="E9" s="65">
        <f>IF(D9&gt;0,$C9+D9,0)</f>
        <v>242</v>
      </c>
      <c r="F9" s="75">
        <v>148</v>
      </c>
      <c r="G9" s="65">
        <f>IF(F9&gt;0,$C9+F9,0)</f>
        <v>225</v>
      </c>
      <c r="H9" s="75">
        <v>125</v>
      </c>
      <c r="I9" s="65">
        <f>IF(H9&gt;0,$C9+H9,0)</f>
        <v>202</v>
      </c>
      <c r="J9" s="75"/>
      <c r="K9" s="65">
        <f>IF(J9&gt;0,$C9+J9,0)</f>
        <v>0</v>
      </c>
      <c r="L9" s="7"/>
      <c r="M9" s="8"/>
    </row>
    <row r="10" spans="1:13" ht="25.5" customHeight="1">
      <c r="A10" s="22">
        <v>9</v>
      </c>
      <c r="B10" s="66" t="str">
        <f>'Voorronden Singles'!$C$6</f>
        <v>Diana Nauta</v>
      </c>
      <c r="C10" s="64">
        <f>'Voorronden Singles'!$D$6</f>
        <v>51</v>
      </c>
      <c r="D10" s="73">
        <v>125</v>
      </c>
      <c r="E10" s="65">
        <f>IF(D10&gt;0,$C10+D10,0)</f>
        <v>176</v>
      </c>
      <c r="F10" s="75">
        <v>150</v>
      </c>
      <c r="G10" s="65">
        <f>IF(F10&gt;0,$C10+F10,0)</f>
        <v>201</v>
      </c>
      <c r="H10" s="75"/>
      <c r="I10" s="65">
        <f>IF(H10&gt;0,$C10+H10,0)</f>
        <v>0</v>
      </c>
      <c r="J10" s="75"/>
      <c r="K10" s="65">
        <f>IF(J10&gt;0,$C10+J10,0)</f>
        <v>0</v>
      </c>
      <c r="L10" s="7"/>
      <c r="M10" s="8"/>
    </row>
    <row r="11" spans="1:13" ht="25.5" customHeight="1">
      <c r="A11" s="199">
        <v>16</v>
      </c>
      <c r="B11" s="63" t="str">
        <f>'Voorronden Singles'!$C$5</f>
        <v>Rick Bouma</v>
      </c>
      <c r="C11" s="64">
        <f>'Voorronden Singles'!$D$5</f>
        <v>69</v>
      </c>
      <c r="D11" s="73">
        <v>94</v>
      </c>
      <c r="E11" s="65">
        <f>IF(D11&gt;0,$C11+D11,0)</f>
        <v>163</v>
      </c>
      <c r="F11" s="75"/>
      <c r="G11" s="65">
        <f>IF(F11&gt;0,$C11+F11,0)</f>
        <v>0</v>
      </c>
      <c r="H11" s="75"/>
      <c r="I11" s="65">
        <f>IF(H11&gt;0,$C11+H11,0)</f>
        <v>0</v>
      </c>
      <c r="J11" s="75"/>
      <c r="K11" s="65">
        <f>IF(J11&gt;0,$C11+J11,0)</f>
        <v>0</v>
      </c>
      <c r="M11" s="8"/>
    </row>
    <row r="12" spans="1:13" s="12" customFormat="1" ht="13.5" customHeight="1">
      <c r="A12" s="9"/>
      <c r="B12" s="7"/>
      <c r="C12" s="8"/>
      <c r="D12" s="9"/>
      <c r="E12" s="9"/>
      <c r="F12" s="9"/>
      <c r="G12" s="9"/>
      <c r="H12" s="9"/>
      <c r="I12" s="9"/>
      <c r="J12" s="9"/>
      <c r="K12" s="9"/>
      <c r="L12" s="7"/>
      <c r="M12" s="8"/>
    </row>
    <row r="13" spans="1:13" s="30" customFormat="1" ht="39" customHeight="1">
      <c r="A13" s="2"/>
      <c r="B13" s="2" t="s">
        <v>0</v>
      </c>
      <c r="C13" s="2" t="s">
        <v>1</v>
      </c>
      <c r="D13" s="2" t="s">
        <v>2</v>
      </c>
      <c r="E13" s="3" t="s">
        <v>15</v>
      </c>
      <c r="F13" s="2" t="s">
        <v>3</v>
      </c>
      <c r="G13" s="3" t="s">
        <v>17</v>
      </c>
      <c r="H13" s="2" t="s">
        <v>4</v>
      </c>
      <c r="I13" s="3" t="s">
        <v>18</v>
      </c>
      <c r="J13" s="2" t="s">
        <v>5</v>
      </c>
      <c r="K13" s="3" t="s">
        <v>19</v>
      </c>
      <c r="L13" s="37"/>
      <c r="M13" s="8"/>
    </row>
    <row r="14" spans="1:13" ht="25.5" customHeight="1">
      <c r="A14" s="22">
        <v>1</v>
      </c>
      <c r="B14" s="63" t="str">
        <f>'Voorronden Singles'!$C$4</f>
        <v>Rick de Wit</v>
      </c>
      <c r="C14" s="64">
        <f>'Voorronden Singles'!$D$4</f>
        <v>29</v>
      </c>
      <c r="D14" s="73">
        <v>197</v>
      </c>
      <c r="E14" s="65">
        <f>IF(D14&gt;0,$C14+D14,0)</f>
        <v>226</v>
      </c>
      <c r="F14" s="75">
        <v>157</v>
      </c>
      <c r="G14" s="65">
        <f>IF(F14&gt;0,$C14+F14,0)</f>
        <v>186</v>
      </c>
      <c r="H14" s="75">
        <v>196</v>
      </c>
      <c r="I14" s="65">
        <f>IF(H14&gt;0,$C14+H14,0)</f>
        <v>225</v>
      </c>
      <c r="J14" s="75">
        <v>202</v>
      </c>
      <c r="K14" s="65">
        <f>IF(J14&gt;0,$C14+J14,0)</f>
        <v>231</v>
      </c>
      <c r="L14" s="7"/>
      <c r="M14" s="8"/>
    </row>
    <row r="15" spans="1:13" ht="25.5" customHeight="1">
      <c r="A15" s="199">
        <v>6</v>
      </c>
      <c r="B15" s="63" t="str">
        <f>'Voorronden Singles'!$C$7</f>
        <v>Lodewijk Vogelzang</v>
      </c>
      <c r="C15" s="64">
        <f>'Voorronden Singles'!$D$7</f>
        <v>21</v>
      </c>
      <c r="D15" s="73">
        <v>188</v>
      </c>
      <c r="E15" s="65">
        <f>IF(D15&gt;0,$C15+D15,0)</f>
        <v>209</v>
      </c>
      <c r="F15" s="75">
        <v>155</v>
      </c>
      <c r="G15" s="65">
        <f>IF(F15&gt;0,$C15+F15,0)</f>
        <v>176</v>
      </c>
      <c r="H15" s="75">
        <v>156</v>
      </c>
      <c r="I15" s="65">
        <f>IF(H15&gt;0,$C15+H15,0)</f>
        <v>177</v>
      </c>
      <c r="J15" s="75"/>
      <c r="K15" s="65">
        <f>IF(J15&gt;0,$C15+J15,0)</f>
        <v>0</v>
      </c>
      <c r="M15" s="8"/>
    </row>
    <row r="16" spans="1:13" ht="25.5" customHeight="1">
      <c r="A16" s="184">
        <v>11</v>
      </c>
      <c r="B16" s="66" t="str">
        <f>'Voorronden Singles'!$C$12</f>
        <v>Thijs Borgijink</v>
      </c>
      <c r="C16" s="64">
        <f>'Voorronden Singles'!$D$12</f>
        <v>65</v>
      </c>
      <c r="D16" s="73">
        <v>147</v>
      </c>
      <c r="E16" s="65">
        <f>IF(D16&gt;0,$C16+D16,0)</f>
        <v>212</v>
      </c>
      <c r="F16" s="75">
        <v>110</v>
      </c>
      <c r="G16" s="65">
        <f>IF(F16&gt;0,$C16+F16,0)</f>
        <v>175</v>
      </c>
      <c r="H16" s="75"/>
      <c r="I16" s="65">
        <f>IF(H16&gt;0,$C16+H16,0)</f>
        <v>0</v>
      </c>
      <c r="J16" s="75"/>
      <c r="K16" s="65">
        <f>IF(J16&gt;0,$C16+J16,0)</f>
        <v>0</v>
      </c>
      <c r="M16" s="8"/>
    </row>
    <row r="17" spans="1:13" ht="25.5" customHeight="1">
      <c r="A17" s="199">
        <v>13</v>
      </c>
      <c r="B17" s="66" t="str">
        <f>'Voorronden Singles'!$C$15</f>
        <v>Marcel Reinders</v>
      </c>
      <c r="C17" s="64">
        <f>'Voorronden Singles'!$D$15</f>
        <v>17</v>
      </c>
      <c r="D17" s="73">
        <v>166</v>
      </c>
      <c r="E17" s="65">
        <f>IF(D17&gt;0,$C17+D17,0)</f>
        <v>183</v>
      </c>
      <c r="F17" s="75"/>
      <c r="G17" s="65">
        <f>IF(F17&gt;0,$C17+F17,0)</f>
        <v>0</v>
      </c>
      <c r="H17" s="75"/>
      <c r="I17" s="65">
        <f>IF(H17&gt;0,$C17+H17,0)</f>
        <v>0</v>
      </c>
      <c r="J17" s="75"/>
      <c r="K17" s="65">
        <f>IF(J17&gt;0,$C17+J17,0)</f>
        <v>0</v>
      </c>
      <c r="M17" s="8"/>
    </row>
    <row r="18" spans="1:13" s="12" customFormat="1" ht="13.5" customHeight="1">
      <c r="A18" s="9"/>
      <c r="B18" s="7"/>
      <c r="C18" s="8"/>
      <c r="D18" s="9"/>
      <c r="E18" s="9"/>
      <c r="F18" s="9"/>
      <c r="G18" s="9"/>
      <c r="H18" s="9"/>
      <c r="I18" s="9"/>
      <c r="J18" s="9"/>
      <c r="K18" s="9"/>
      <c r="L18" s="7"/>
      <c r="M18" s="8"/>
    </row>
    <row r="19" spans="1:13" s="30" customFormat="1" ht="41.25" customHeight="1">
      <c r="A19" s="2"/>
      <c r="B19" s="2" t="s">
        <v>0</v>
      </c>
      <c r="C19" s="2" t="s">
        <v>1</v>
      </c>
      <c r="D19" s="2" t="s">
        <v>2</v>
      </c>
      <c r="E19" s="3" t="s">
        <v>15</v>
      </c>
      <c r="F19" s="2" t="s">
        <v>3</v>
      </c>
      <c r="G19" s="3" t="s">
        <v>17</v>
      </c>
      <c r="H19" s="2" t="s">
        <v>4</v>
      </c>
      <c r="I19" s="3" t="s">
        <v>18</v>
      </c>
      <c r="J19" s="2" t="s">
        <v>5</v>
      </c>
      <c r="K19" s="3" t="s">
        <v>19</v>
      </c>
      <c r="L19" s="28"/>
      <c r="M19" s="37"/>
    </row>
    <row r="20" spans="1:13" ht="25.5" customHeight="1">
      <c r="A20" s="22">
        <v>3</v>
      </c>
      <c r="B20" s="63" t="str">
        <f>'Voorronden Singles'!$C$16</f>
        <v>Chantal de Olde</v>
      </c>
      <c r="C20" s="64">
        <f>'Voorronden Singles'!$D$16</f>
        <v>75</v>
      </c>
      <c r="D20" s="73">
        <v>109</v>
      </c>
      <c r="E20" s="65">
        <f>IF(D20&gt;0,$C20+D20,0)</f>
        <v>184</v>
      </c>
      <c r="F20" s="75">
        <v>169</v>
      </c>
      <c r="G20" s="65">
        <f>IF(F20&gt;0,$C20+F20,0)</f>
        <v>244</v>
      </c>
      <c r="H20" s="75">
        <v>112</v>
      </c>
      <c r="I20" s="65">
        <f>IF(H20&gt;0,$C20+H20,0)</f>
        <v>187</v>
      </c>
      <c r="J20" s="75">
        <v>141</v>
      </c>
      <c r="K20" s="65">
        <f>IF(J20&gt;0,$C20+J20,0)</f>
        <v>216</v>
      </c>
      <c r="L20" s="9"/>
    </row>
    <row r="21" spans="1:13" ht="25.5" customHeight="1">
      <c r="A21" s="22">
        <v>8</v>
      </c>
      <c r="B21" s="63" t="str">
        <f>'Voorronden Singles'!$C$8</f>
        <v>Dirk Schut</v>
      </c>
      <c r="C21" s="64">
        <f>'Voorronden Singles'!$D$8</f>
        <v>25</v>
      </c>
      <c r="D21" s="73">
        <v>161</v>
      </c>
      <c r="E21" s="65">
        <f>IF(D21&gt;0,$C21+D21,0)</f>
        <v>186</v>
      </c>
      <c r="F21" s="75">
        <v>189</v>
      </c>
      <c r="G21" s="65">
        <f>IF(F21&gt;0,$C21+F21,0)</f>
        <v>214</v>
      </c>
      <c r="H21" s="75">
        <v>126</v>
      </c>
      <c r="I21" s="65">
        <f>IF(H21&gt;0,$C21+H21,0)</f>
        <v>151</v>
      </c>
      <c r="J21" s="75"/>
      <c r="K21" s="65">
        <f>IF(J21&gt;0,$C21+J21,0)</f>
        <v>0</v>
      </c>
      <c r="L21" s="9"/>
    </row>
    <row r="22" spans="1:13" ht="25.5" customHeight="1">
      <c r="A22" s="184">
        <v>12</v>
      </c>
      <c r="B22" s="66" t="str">
        <f>'Voorronden Singles'!$C$11</f>
        <v>Gerd-Jan Visser</v>
      </c>
      <c r="C22" s="64">
        <f>'Voorronden Singles'!$D$11</f>
        <v>5</v>
      </c>
      <c r="D22" s="73">
        <v>186</v>
      </c>
      <c r="E22" s="65">
        <f>IF(D22&gt;0,$C22+D22,0)</f>
        <v>191</v>
      </c>
      <c r="F22" s="75">
        <v>161</v>
      </c>
      <c r="G22" s="65">
        <f>IF(F22&gt;0,$C22+F22,0)</f>
        <v>166</v>
      </c>
      <c r="H22" s="75"/>
      <c r="I22" s="65">
        <f>IF(H22&gt;0,$C22+H22,0)</f>
        <v>0</v>
      </c>
      <c r="J22" s="75"/>
      <c r="K22" s="65">
        <f>IF(J22&gt;0,$C22+J22,0)</f>
        <v>0</v>
      </c>
    </row>
    <row r="23" spans="1:13" ht="25.5" customHeight="1">
      <c r="A23" s="199">
        <v>15</v>
      </c>
      <c r="B23" s="63" t="str">
        <f>'Voorronden Singles'!$C$3</f>
        <v>Mike van Wezep</v>
      </c>
      <c r="C23" s="64">
        <f>'Voorronden Singles'!$D$3</f>
        <v>59</v>
      </c>
      <c r="D23" s="73">
        <v>115</v>
      </c>
      <c r="E23" s="65">
        <f>IF(D23&gt;0,$C23+D23,0)</f>
        <v>174</v>
      </c>
      <c r="F23" s="75"/>
      <c r="G23" s="65">
        <f>IF(F23&gt;0,$C23+F23,0)</f>
        <v>0</v>
      </c>
      <c r="H23" s="75"/>
      <c r="I23" s="65">
        <f>IF(H23&gt;0,$C23+H23,0)</f>
        <v>0</v>
      </c>
      <c r="J23" s="75"/>
      <c r="K23" s="65">
        <f>IF(J23&gt;0,$C23+J23,0)</f>
        <v>0</v>
      </c>
      <c r="L23" s="9"/>
    </row>
    <row r="24" spans="1:13" s="12" customFormat="1" ht="18.2" customHeight="1">
      <c r="A24" s="9"/>
      <c r="B24" s="7"/>
      <c r="C24" s="8"/>
      <c r="D24" s="9"/>
      <c r="E24" s="9"/>
      <c r="F24" s="9"/>
      <c r="G24" s="9"/>
      <c r="H24" s="9"/>
      <c r="I24" s="9"/>
      <c r="J24" s="9"/>
      <c r="K24" s="9"/>
      <c r="L24" s="9"/>
    </row>
    <row r="25" spans="1:13" s="12" customFormat="1" ht="18.2" customHeight="1">
      <c r="A25" s="9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</row>
    <row r="26" spans="1:13" s="12" customFormat="1" ht="18.2" customHeight="1">
      <c r="A26" s="9"/>
      <c r="B26" s="7"/>
      <c r="C26" s="8"/>
      <c r="D26" s="9"/>
      <c r="E26" s="9"/>
      <c r="F26" s="9"/>
      <c r="G26" s="9"/>
      <c r="H26" s="9"/>
      <c r="I26" s="9"/>
      <c r="J26" s="9"/>
      <c r="K26" s="9"/>
      <c r="L26" s="9"/>
    </row>
    <row r="27" spans="1:13" s="12" customFormat="1" ht="18.2" customHeight="1">
      <c r="A27" s="9"/>
      <c r="B27" s="7"/>
      <c r="C27" s="8"/>
      <c r="D27" s="9"/>
      <c r="E27" s="9"/>
      <c r="F27" s="9"/>
      <c r="G27" s="9"/>
      <c r="H27" s="9"/>
      <c r="I27" s="9"/>
      <c r="J27" s="9"/>
      <c r="K27" s="9"/>
      <c r="L27" s="9"/>
    </row>
    <row r="28" spans="1:13" s="12" customFormat="1" ht="18.2" customHeight="1">
      <c r="A28" s="9"/>
      <c r="B28" s="7"/>
      <c r="C28" s="8"/>
      <c r="D28" s="9"/>
      <c r="E28" s="9"/>
      <c r="F28" s="9"/>
      <c r="G28" s="9"/>
      <c r="H28" s="9"/>
      <c r="I28" s="9"/>
      <c r="J28" s="9"/>
      <c r="K28" s="9"/>
      <c r="L28" s="9"/>
    </row>
    <row r="29" spans="1:13" s="12" customFormat="1" ht="18.2" customHeight="1">
      <c r="A29" s="9"/>
      <c r="B29" s="7"/>
      <c r="C29" s="8"/>
      <c r="D29" s="9"/>
      <c r="E29" s="9"/>
      <c r="F29" s="9"/>
      <c r="G29" s="9"/>
      <c r="H29" s="9"/>
      <c r="I29" s="9"/>
      <c r="J29" s="9"/>
      <c r="K29" s="9"/>
      <c r="L29" s="18"/>
    </row>
    <row r="30" spans="1:13" s="12" customFormat="1" ht="18.2" customHeight="1">
      <c r="A30" s="9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</row>
    <row r="31" spans="1:13" s="12" customFormat="1" ht="18.2" customHeight="1">
      <c r="A31" s="9"/>
      <c r="B31" s="7"/>
      <c r="C31" s="8"/>
      <c r="D31" s="9"/>
      <c r="E31" s="9"/>
      <c r="F31" s="9"/>
      <c r="G31" s="9"/>
      <c r="H31" s="9"/>
      <c r="I31" s="9"/>
      <c r="J31" s="9"/>
      <c r="K31" s="9"/>
      <c r="L31" s="18"/>
    </row>
    <row r="32" spans="1:13" s="12" customFormat="1" ht="18.2" customHeight="1">
      <c r="A32" s="9"/>
      <c r="B32" s="7"/>
      <c r="C32" s="8"/>
      <c r="D32" s="9"/>
      <c r="E32" s="9"/>
      <c r="F32" s="9"/>
      <c r="G32" s="9"/>
      <c r="H32" s="9"/>
      <c r="I32" s="9"/>
      <c r="J32" s="9"/>
      <c r="K32" s="9"/>
      <c r="L32" s="9"/>
    </row>
    <row r="33" spans="1:12" s="12" customFormat="1" ht="18.2" customHeight="1">
      <c r="A33" s="9"/>
      <c r="B33" s="7"/>
      <c r="C33" s="8"/>
      <c r="D33" s="9"/>
      <c r="E33" s="9"/>
      <c r="F33" s="9"/>
      <c r="G33" s="9"/>
      <c r="H33" s="9"/>
      <c r="I33" s="9"/>
      <c r="J33" s="9"/>
      <c r="K33" s="9"/>
      <c r="L33" s="9"/>
    </row>
    <row r="34" spans="1:12" s="12" customFormat="1" ht="18.2" customHeight="1">
      <c r="A34" s="9"/>
      <c r="B34" s="7"/>
      <c r="C34" s="8"/>
      <c r="D34" s="9"/>
      <c r="E34" s="9"/>
      <c r="F34" s="9"/>
      <c r="G34" s="9"/>
      <c r="H34" s="9"/>
      <c r="I34" s="9"/>
      <c r="J34" s="9"/>
      <c r="K34" s="9"/>
      <c r="L34" s="9"/>
    </row>
    <row r="35" spans="1:12" s="12" customFormat="1" ht="18.2" customHeight="1">
      <c r="A35" s="9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</row>
    <row r="36" spans="1:12" s="12" customFormat="1" ht="18.2" customHeight="1">
      <c r="A36" s="9"/>
      <c r="B36" s="7"/>
      <c r="C36" s="8"/>
      <c r="D36" s="9"/>
      <c r="E36" s="9"/>
      <c r="F36" s="9"/>
      <c r="G36" s="9"/>
      <c r="H36" s="9"/>
      <c r="I36" s="9"/>
      <c r="J36" s="9"/>
      <c r="K36" s="9"/>
      <c r="L36" s="9"/>
    </row>
    <row r="37" spans="1:12" s="12" customFormat="1" ht="18.2" customHeight="1">
      <c r="A37" s="9"/>
      <c r="B37" s="7"/>
      <c r="C37" s="8"/>
      <c r="D37" s="9"/>
      <c r="E37" s="9"/>
      <c r="F37" s="9"/>
      <c r="G37" s="9"/>
      <c r="H37" s="9"/>
      <c r="I37" s="9"/>
      <c r="J37" s="9"/>
      <c r="K37" s="9"/>
      <c r="L37" s="9"/>
    </row>
    <row r="38" spans="1:12" s="12" customFormat="1" ht="18.2" customHeight="1">
      <c r="A38" s="9"/>
      <c r="B38" s="7"/>
      <c r="C38" s="8"/>
      <c r="D38" s="9"/>
      <c r="E38" s="9"/>
      <c r="F38" s="9"/>
      <c r="G38" s="9"/>
      <c r="H38" s="9"/>
      <c r="I38" s="9"/>
      <c r="J38" s="9"/>
      <c r="K38" s="9"/>
      <c r="L38" s="18"/>
    </row>
    <row r="39" spans="1:12" s="12" customFormat="1" ht="18.2" customHeight="1">
      <c r="A39" s="9"/>
      <c r="B39" s="7"/>
      <c r="C39" s="8"/>
      <c r="D39" s="9"/>
      <c r="E39" s="9"/>
      <c r="F39" s="9"/>
      <c r="G39" s="9"/>
      <c r="H39" s="9"/>
      <c r="I39" s="9"/>
      <c r="J39" s="9"/>
      <c r="K39" s="9"/>
      <c r="L39" s="9"/>
    </row>
    <row r="40" spans="1:12" s="12" customFormat="1" ht="18.2" customHeight="1">
      <c r="A40" s="9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</row>
    <row r="41" spans="1:12" s="12" customFormat="1" ht="18.2" customHeight="1">
      <c r="A41" s="9"/>
      <c r="B41" s="7"/>
      <c r="C41" s="8"/>
      <c r="D41" s="9"/>
      <c r="E41" s="9"/>
      <c r="F41" s="9"/>
      <c r="G41" s="9"/>
      <c r="H41" s="9"/>
      <c r="I41" s="9"/>
      <c r="J41" s="9"/>
      <c r="K41" s="9"/>
      <c r="L41" s="9"/>
    </row>
    <row r="42" spans="1:12" s="12" customFormat="1" ht="18.2" customHeight="1">
      <c r="A42" s="9"/>
      <c r="B42" s="7"/>
      <c r="C42" s="8"/>
      <c r="D42" s="9"/>
      <c r="E42" s="9"/>
      <c r="F42" s="9"/>
      <c r="G42" s="9"/>
      <c r="H42" s="9"/>
      <c r="I42" s="9"/>
      <c r="J42" s="9"/>
      <c r="K42" s="9"/>
      <c r="L42" s="9"/>
    </row>
    <row r="43" spans="1:12" s="12" customFormat="1" ht="18.2" customHeight="1">
      <c r="A43" s="9"/>
      <c r="B43" s="7"/>
      <c r="C43" s="8"/>
      <c r="D43" s="9"/>
      <c r="E43" s="9"/>
      <c r="F43" s="9"/>
      <c r="G43" s="9"/>
      <c r="H43" s="9"/>
      <c r="I43" s="9"/>
      <c r="J43" s="9"/>
      <c r="K43" s="9"/>
      <c r="L43" s="9"/>
    </row>
    <row r="44" spans="1:12" s="12" customFormat="1" ht="18.2" customHeight="1">
      <c r="A44" s="9"/>
      <c r="B44" s="7"/>
      <c r="C44" s="8"/>
      <c r="D44" s="9"/>
      <c r="E44" s="9"/>
      <c r="F44" s="9"/>
      <c r="G44" s="9"/>
      <c r="H44" s="9"/>
      <c r="I44" s="9"/>
      <c r="J44" s="9"/>
      <c r="K44" s="9"/>
      <c r="L44" s="9"/>
    </row>
    <row r="45" spans="1:12" s="12" customFormat="1" ht="18.2" customHeight="1">
      <c r="A45" s="9"/>
      <c r="B45" s="7"/>
      <c r="C45" s="8"/>
      <c r="D45" s="9"/>
      <c r="E45" s="9"/>
      <c r="F45" s="9"/>
      <c r="G45" s="9"/>
      <c r="H45" s="9"/>
      <c r="I45" s="9"/>
      <c r="J45" s="9"/>
      <c r="K45" s="9"/>
      <c r="L45" s="9"/>
    </row>
    <row r="46" spans="1:12" s="12" customFormat="1">
      <c r="A46" s="9"/>
      <c r="B46" s="9"/>
      <c r="C46" s="8"/>
      <c r="D46" s="9"/>
      <c r="E46" s="9"/>
      <c r="F46" s="9"/>
      <c r="G46" s="9"/>
      <c r="H46" s="9"/>
      <c r="I46" s="68"/>
      <c r="J46" s="9"/>
      <c r="K46" s="68"/>
      <c r="L46" s="9"/>
    </row>
    <row r="47" spans="1:12" s="12" customFormat="1" ht="18.2" customHeight="1">
      <c r="A47" s="9"/>
      <c r="B47" s="7"/>
      <c r="C47" s="8"/>
      <c r="D47" s="9"/>
      <c r="E47" s="9"/>
      <c r="F47" s="9"/>
      <c r="G47" s="9"/>
      <c r="H47" s="9"/>
      <c r="I47" s="9"/>
      <c r="J47" s="9"/>
      <c r="K47" s="9"/>
      <c r="L47" s="9"/>
    </row>
    <row r="48" spans="1:12" s="12" customFormat="1" ht="18.2" customHeight="1">
      <c r="A48" s="9"/>
      <c r="B48" s="7"/>
      <c r="C48" s="8"/>
      <c r="D48" s="9"/>
      <c r="E48" s="9"/>
      <c r="F48" s="9"/>
      <c r="G48" s="9"/>
      <c r="H48" s="9"/>
      <c r="I48" s="9"/>
      <c r="J48" s="9"/>
      <c r="K48" s="9"/>
      <c r="L48" s="9"/>
    </row>
    <row r="49" spans="1:12" s="12" customFormat="1" ht="18.2" customHeight="1">
      <c r="A49" s="9"/>
      <c r="B49" s="7"/>
      <c r="C49" s="8"/>
      <c r="D49" s="9"/>
      <c r="E49" s="9"/>
      <c r="F49" s="9"/>
      <c r="G49" s="9"/>
      <c r="H49" s="9"/>
      <c r="I49" s="9"/>
      <c r="J49" s="9"/>
      <c r="K49" s="9"/>
      <c r="L49" s="9"/>
    </row>
    <row r="50" spans="1:12" s="12" customFormat="1" ht="18.2" customHeight="1">
      <c r="A50" s="9"/>
      <c r="B50" s="7"/>
      <c r="C50" s="8"/>
      <c r="D50" s="9"/>
      <c r="E50" s="9"/>
      <c r="F50" s="9"/>
      <c r="G50" s="9"/>
      <c r="H50" s="9"/>
      <c r="I50" s="9"/>
      <c r="J50" s="9"/>
      <c r="K50" s="9"/>
      <c r="L50" s="9"/>
    </row>
    <row r="51" spans="1:12" s="12" customFormat="1" ht="18.2" customHeight="1">
      <c r="A51" s="9"/>
      <c r="B51" s="7"/>
      <c r="C51" s="8"/>
      <c r="D51" s="9"/>
      <c r="E51" s="9"/>
      <c r="F51" s="9"/>
      <c r="G51" s="9"/>
      <c r="H51" s="9"/>
      <c r="I51" s="9"/>
      <c r="J51" s="9"/>
      <c r="K51" s="9"/>
      <c r="L51" s="9"/>
    </row>
    <row r="52" spans="1:12" s="12" customFormat="1" ht="18.2" customHeight="1">
      <c r="A52" s="9"/>
      <c r="B52" s="7"/>
      <c r="C52" s="8"/>
      <c r="D52" s="9"/>
      <c r="E52" s="9"/>
      <c r="F52" s="9"/>
      <c r="G52" s="9"/>
      <c r="H52" s="9"/>
      <c r="I52" s="9"/>
      <c r="J52" s="9"/>
      <c r="K52" s="9"/>
      <c r="L52" s="9"/>
    </row>
    <row r="53" spans="1:12" s="12" customFormat="1" ht="18.2" customHeight="1">
      <c r="A53" s="9"/>
      <c r="B53" s="7"/>
      <c r="C53" s="8"/>
      <c r="D53" s="9"/>
      <c r="E53" s="9"/>
      <c r="F53" s="9"/>
      <c r="G53" s="9"/>
      <c r="H53" s="9"/>
      <c r="I53" s="9"/>
      <c r="J53" s="9"/>
      <c r="K53" s="9"/>
      <c r="L53" s="9"/>
    </row>
    <row r="54" spans="1:12" s="12" customFormat="1" ht="18.2" customHeight="1">
      <c r="A54" s="9"/>
      <c r="B54" s="7"/>
      <c r="C54" s="8"/>
      <c r="D54" s="9"/>
      <c r="E54" s="9"/>
      <c r="F54" s="9"/>
      <c r="G54" s="9"/>
      <c r="H54" s="9"/>
      <c r="I54" s="9"/>
      <c r="J54" s="9"/>
      <c r="K54" s="9"/>
      <c r="L54" s="18"/>
    </row>
    <row r="55" spans="1:12" s="12" customFormat="1" ht="18.2" customHeight="1">
      <c r="A55" s="9"/>
      <c r="B55" s="7"/>
      <c r="C55" s="8"/>
      <c r="D55" s="9"/>
      <c r="E55" s="9"/>
      <c r="F55" s="9"/>
      <c r="G55" s="9"/>
      <c r="H55" s="9"/>
      <c r="I55" s="9"/>
      <c r="J55" s="9"/>
      <c r="K55" s="9"/>
      <c r="L55" s="9"/>
    </row>
    <row r="56" spans="1:12" s="12" customFormat="1" ht="18.2" customHeight="1">
      <c r="A56" s="9"/>
      <c r="B56" s="7"/>
      <c r="C56" s="8"/>
      <c r="D56" s="9"/>
      <c r="E56" s="9"/>
      <c r="F56" s="9"/>
      <c r="G56" s="9"/>
      <c r="H56" s="9"/>
      <c r="I56" s="9"/>
      <c r="J56" s="9"/>
      <c r="K56" s="9"/>
      <c r="L56" s="9"/>
    </row>
    <row r="57" spans="1:12" s="12" customFormat="1" ht="18.2" customHeight="1">
      <c r="A57" s="9"/>
      <c r="B57" s="7"/>
      <c r="C57" s="8"/>
      <c r="D57" s="9"/>
      <c r="E57" s="9"/>
      <c r="F57" s="9"/>
      <c r="G57" s="9"/>
      <c r="H57" s="9"/>
      <c r="I57" s="9"/>
      <c r="J57" s="9"/>
      <c r="K57" s="9"/>
      <c r="L57" s="9"/>
    </row>
    <row r="58" spans="1:12" s="12" customFormat="1" ht="18.2" customHeight="1">
      <c r="A58" s="9"/>
      <c r="B58" s="7"/>
      <c r="C58" s="8"/>
      <c r="D58" s="9"/>
      <c r="E58" s="9"/>
      <c r="F58" s="9"/>
      <c r="G58" s="9"/>
      <c r="H58" s="9"/>
      <c r="I58" s="9"/>
      <c r="J58" s="9"/>
      <c r="K58" s="9"/>
      <c r="L58" s="9"/>
    </row>
    <row r="59" spans="1:12" s="12" customFormat="1" ht="18.2" customHeight="1">
      <c r="A59" s="9"/>
      <c r="B59" s="7"/>
      <c r="C59" s="8"/>
      <c r="D59" s="9"/>
      <c r="E59" s="9"/>
      <c r="F59" s="9"/>
      <c r="G59" s="9"/>
      <c r="H59" s="9"/>
      <c r="I59" s="9"/>
      <c r="J59" s="9"/>
      <c r="K59" s="9"/>
      <c r="L59" s="9"/>
    </row>
    <row r="60" spans="1:12" s="12" customFormat="1" ht="18.2" customHeight="1">
      <c r="A60" s="9"/>
      <c r="B60" s="7"/>
      <c r="C60" s="8"/>
      <c r="D60" s="9"/>
      <c r="E60" s="9"/>
      <c r="F60" s="9"/>
      <c r="G60" s="9"/>
      <c r="H60" s="9"/>
      <c r="I60" s="9"/>
      <c r="J60" s="9"/>
      <c r="K60" s="9"/>
      <c r="L60" s="9"/>
    </row>
    <row r="61" spans="1:12" s="12" customFormat="1" ht="18.2" customHeight="1">
      <c r="A61" s="9"/>
      <c r="B61" s="7"/>
      <c r="C61" s="8"/>
      <c r="D61" s="9"/>
      <c r="E61" s="9"/>
      <c r="F61" s="9"/>
      <c r="G61" s="9"/>
      <c r="H61" s="9"/>
      <c r="I61" s="9"/>
      <c r="J61" s="9"/>
      <c r="K61" s="9"/>
      <c r="L61" s="9"/>
    </row>
    <row r="62" spans="1:12" s="12" customFormat="1" ht="18.2" customHeight="1">
      <c r="A62" s="9"/>
      <c r="B62" s="7"/>
      <c r="C62" s="8"/>
      <c r="D62" s="9"/>
      <c r="E62" s="9"/>
      <c r="F62" s="9"/>
      <c r="G62" s="9"/>
      <c r="H62" s="9"/>
      <c r="I62" s="9"/>
      <c r="J62" s="9"/>
      <c r="K62" s="9"/>
      <c r="L62" s="9"/>
    </row>
    <row r="63" spans="1:12" s="12" customFormat="1" ht="18.2" customHeight="1">
      <c r="A63" s="9"/>
      <c r="B63" s="7"/>
      <c r="C63" s="8"/>
      <c r="D63" s="9"/>
      <c r="E63" s="9"/>
      <c r="F63" s="9"/>
      <c r="G63" s="9"/>
      <c r="H63" s="9"/>
      <c r="I63" s="9"/>
      <c r="J63" s="9"/>
      <c r="K63" s="9"/>
      <c r="L63" s="9"/>
    </row>
    <row r="64" spans="1:12" s="12" customFormat="1" ht="18.2" customHeight="1">
      <c r="A64" s="9"/>
      <c r="B64" s="7"/>
      <c r="C64" s="8"/>
      <c r="D64" s="9"/>
      <c r="E64" s="9"/>
      <c r="F64" s="9"/>
      <c r="G64" s="9"/>
      <c r="H64" s="9"/>
      <c r="I64" s="9"/>
      <c r="J64" s="9"/>
      <c r="K64" s="9"/>
      <c r="L64" s="9"/>
    </row>
    <row r="65" spans="1:12" s="12" customFormat="1" ht="18.2" customHeight="1">
      <c r="A65" s="9"/>
      <c r="B65" s="7"/>
      <c r="C65" s="8"/>
      <c r="D65" s="9"/>
      <c r="E65" s="9"/>
      <c r="F65" s="9"/>
      <c r="G65" s="9"/>
      <c r="H65" s="9"/>
      <c r="I65" s="9"/>
      <c r="J65" s="9"/>
      <c r="K65" s="9"/>
      <c r="L65" s="9"/>
    </row>
    <row r="66" spans="1:12" s="12" customFormat="1" ht="18.2" customHeight="1">
      <c r="A66" s="9"/>
      <c r="B66" s="7"/>
      <c r="C66" s="8"/>
      <c r="D66" s="9"/>
      <c r="E66" s="9"/>
      <c r="F66" s="9"/>
      <c r="G66" s="9"/>
      <c r="H66" s="9"/>
      <c r="I66" s="9"/>
      <c r="J66" s="9"/>
      <c r="K66" s="9"/>
      <c r="L66" s="18"/>
    </row>
    <row r="67" spans="1:12" s="12" customFormat="1" ht="18.2" customHeight="1">
      <c r="A67" s="9"/>
      <c r="B67" s="7"/>
      <c r="C67" s="8"/>
      <c r="D67" s="9"/>
      <c r="E67" s="9"/>
      <c r="F67" s="9"/>
      <c r="G67" s="9"/>
      <c r="H67" s="9"/>
      <c r="I67" s="9"/>
      <c r="J67" s="9"/>
      <c r="K67" s="9"/>
      <c r="L67" s="9"/>
    </row>
    <row r="68" spans="1:12" s="12" customFormat="1" ht="18.2" customHeight="1">
      <c r="A68" s="9"/>
      <c r="B68" s="7"/>
      <c r="C68" s="8"/>
      <c r="D68" s="9"/>
      <c r="E68" s="9"/>
      <c r="F68" s="9"/>
      <c r="G68" s="9"/>
      <c r="H68" s="9"/>
      <c r="I68" s="9"/>
      <c r="J68" s="9"/>
      <c r="K68" s="9"/>
      <c r="L68" s="9"/>
    </row>
    <row r="69" spans="1:12" s="12" customFormat="1" ht="18.2" customHeight="1">
      <c r="A69" s="9"/>
      <c r="B69" s="7"/>
      <c r="C69" s="8"/>
      <c r="D69" s="9"/>
      <c r="E69" s="9"/>
      <c r="F69" s="9"/>
      <c r="G69" s="9"/>
      <c r="H69" s="9"/>
      <c r="I69" s="9"/>
      <c r="J69" s="9"/>
      <c r="K69" s="9"/>
      <c r="L69" s="9"/>
    </row>
    <row r="70" spans="1:12" s="70" customFormat="1" ht="18" customHeight="1">
      <c r="A70" s="9"/>
      <c r="B70" s="69"/>
      <c r="C70" s="69"/>
      <c r="F70" s="69"/>
      <c r="G70" s="71"/>
      <c r="I70" s="72"/>
      <c r="K70" s="72"/>
    </row>
    <row r="71" spans="1:12" s="35" customFormat="1" ht="18.2" customHeight="1">
      <c r="A71" s="10"/>
      <c r="B71" s="69"/>
      <c r="C71" s="69"/>
      <c r="D71" s="10"/>
      <c r="E71" s="10"/>
      <c r="F71" s="10"/>
      <c r="G71" s="10"/>
      <c r="H71" s="10"/>
      <c r="I71" s="10"/>
      <c r="J71" s="10"/>
      <c r="K71" s="10"/>
      <c r="L71" s="10"/>
    </row>
    <row r="72" spans="1:12" s="12" customFormat="1" ht="18.2" customHeight="1">
      <c r="A72" s="10"/>
      <c r="B72" s="11"/>
      <c r="C72" s="8"/>
      <c r="D72" s="9"/>
      <c r="E72" s="9"/>
      <c r="F72" s="9"/>
      <c r="G72" s="9"/>
      <c r="H72" s="9"/>
      <c r="I72" s="9"/>
      <c r="J72" s="9"/>
      <c r="K72" s="9"/>
      <c r="L72" s="18"/>
    </row>
    <row r="73" spans="1:12" s="12" customFormat="1" ht="18.2" customHeight="1">
      <c r="A73" s="9"/>
      <c r="B73" s="7"/>
      <c r="C73" s="8"/>
      <c r="D73" s="9"/>
      <c r="E73" s="9"/>
      <c r="F73" s="9"/>
      <c r="G73" s="9"/>
      <c r="H73" s="9"/>
      <c r="I73" s="9"/>
      <c r="J73" s="9"/>
      <c r="K73" s="9"/>
      <c r="L73" s="18"/>
    </row>
    <row r="74" spans="1:12" s="12" customFormat="1" ht="18.2" customHeight="1">
      <c r="A74" s="9"/>
      <c r="B74" s="7"/>
      <c r="C74" s="8"/>
      <c r="D74" s="9"/>
      <c r="E74" s="9"/>
      <c r="F74" s="9"/>
      <c r="G74" s="9"/>
      <c r="H74" s="9"/>
      <c r="I74" s="9"/>
      <c r="J74" s="9"/>
      <c r="K74" s="9"/>
      <c r="L74" s="18"/>
    </row>
    <row r="75" spans="1:12" s="12" customFormat="1" ht="18.2" customHeight="1">
      <c r="A75" s="9"/>
      <c r="B75" s="7"/>
      <c r="C75" s="8"/>
      <c r="D75" s="9"/>
      <c r="E75" s="9"/>
      <c r="F75" s="9"/>
      <c r="G75" s="9"/>
      <c r="H75" s="9"/>
      <c r="I75" s="9"/>
      <c r="J75" s="9"/>
      <c r="K75" s="9"/>
      <c r="L75" s="18"/>
    </row>
    <row r="76" spans="1:12" s="12" customFormat="1" ht="18.2" customHeight="1">
      <c r="A76" s="9"/>
      <c r="B76" s="7"/>
      <c r="C76" s="8"/>
      <c r="D76" s="9"/>
      <c r="E76" s="9"/>
      <c r="F76" s="9"/>
      <c r="G76" s="9"/>
      <c r="H76" s="9"/>
      <c r="I76" s="9"/>
      <c r="J76" s="9"/>
      <c r="K76" s="9"/>
      <c r="L76" s="9"/>
    </row>
    <row r="77" spans="1:12" s="12" customFormat="1" ht="18.2" customHeight="1">
      <c r="A77" s="9"/>
      <c r="B77" s="7"/>
      <c r="C77" s="8"/>
      <c r="D77" s="9"/>
      <c r="E77" s="9"/>
      <c r="F77" s="9"/>
      <c r="G77" s="9"/>
      <c r="H77" s="9"/>
      <c r="I77" s="9"/>
      <c r="J77" s="9"/>
      <c r="K77" s="9"/>
      <c r="L77" s="9"/>
    </row>
    <row r="78" spans="1:12" s="12" customFormat="1" ht="18.2" customHeight="1">
      <c r="A78" s="9"/>
      <c r="B78" s="7"/>
      <c r="C78" s="8"/>
      <c r="D78" s="9"/>
      <c r="E78" s="9"/>
      <c r="F78" s="9"/>
      <c r="G78" s="9"/>
      <c r="H78" s="9"/>
      <c r="I78" s="9"/>
      <c r="J78" s="9"/>
      <c r="K78" s="9"/>
      <c r="L78" s="18"/>
    </row>
    <row r="79" spans="1:12" s="12" customFormat="1" ht="18.2" customHeight="1">
      <c r="A79" s="9"/>
      <c r="B79" s="7"/>
      <c r="C79" s="8"/>
      <c r="D79" s="9"/>
      <c r="E79" s="9"/>
      <c r="F79" s="9"/>
      <c r="G79" s="9"/>
      <c r="H79" s="9"/>
      <c r="I79" s="9"/>
      <c r="J79" s="9"/>
      <c r="K79" s="9"/>
      <c r="L79" s="18"/>
    </row>
    <row r="80" spans="1:12" s="12" customFormat="1" ht="18.2" customHeight="1">
      <c r="A80" s="9"/>
      <c r="B80" s="7"/>
      <c r="C80" s="8"/>
      <c r="D80" s="9"/>
      <c r="E80" s="9"/>
      <c r="F80" s="9"/>
      <c r="G80" s="9"/>
      <c r="H80" s="9"/>
      <c r="I80" s="9"/>
      <c r="J80" s="9"/>
      <c r="K80" s="9"/>
      <c r="L80" s="18"/>
    </row>
    <row r="81" spans="1:12" s="12" customFormat="1" ht="18.2" customHeight="1">
      <c r="A81" s="9"/>
      <c r="B81" s="7"/>
      <c r="C81" s="8"/>
      <c r="D81" s="9"/>
      <c r="E81" s="9"/>
      <c r="F81" s="9"/>
      <c r="G81" s="9"/>
      <c r="H81" s="9"/>
      <c r="I81" s="9"/>
      <c r="J81" s="9"/>
      <c r="K81" s="9"/>
      <c r="L81" s="18"/>
    </row>
    <row r="82" spans="1:12" s="12" customFormat="1" ht="18.2" customHeight="1">
      <c r="A82" s="9"/>
      <c r="C82" s="13"/>
      <c r="L82" s="18"/>
    </row>
    <row r="83" spans="1:12" s="12" customFormat="1" ht="18.2" customHeight="1">
      <c r="A83" s="9"/>
      <c r="C83" s="13"/>
      <c r="L83" s="18"/>
    </row>
    <row r="84" spans="1:12" s="18" customFormat="1" ht="14.25" customHeight="1">
      <c r="A84" s="9"/>
      <c r="B84" s="7"/>
      <c r="C84" s="15"/>
      <c r="D84" s="9"/>
      <c r="E84" s="9"/>
      <c r="F84" s="9"/>
      <c r="G84" s="9"/>
      <c r="H84" s="9"/>
      <c r="I84" s="9"/>
      <c r="J84" s="9"/>
      <c r="K84" s="9"/>
      <c r="L84" s="9"/>
    </row>
    <row r="85" spans="1:12" s="18" customFormat="1" ht="14.25" customHeight="1">
      <c r="A85" s="9"/>
      <c r="B85" s="7"/>
      <c r="C85" s="15"/>
      <c r="D85" s="9"/>
      <c r="E85" s="9"/>
      <c r="F85" s="9"/>
      <c r="G85" s="9"/>
      <c r="H85" s="9"/>
      <c r="I85" s="9"/>
      <c r="J85" s="9"/>
      <c r="K85" s="9"/>
      <c r="L85" s="9"/>
    </row>
    <row r="86" spans="1:12" s="18" customFormat="1" ht="14.25" customHeight="1">
      <c r="A86" s="9"/>
      <c r="B86" s="7"/>
      <c r="C86" s="15"/>
      <c r="D86" s="9"/>
      <c r="E86" s="9"/>
      <c r="F86" s="9"/>
      <c r="G86" s="9"/>
      <c r="H86" s="9"/>
      <c r="I86" s="9"/>
      <c r="J86" s="9"/>
      <c r="K86" s="9"/>
      <c r="L86" s="9"/>
    </row>
    <row r="87" spans="1:12" s="18" customFormat="1" ht="14.25" customHeight="1">
      <c r="A87" s="9"/>
      <c r="B87" s="7"/>
      <c r="C87" s="15"/>
      <c r="D87" s="9"/>
      <c r="E87" s="9"/>
      <c r="F87" s="9"/>
      <c r="G87" s="9"/>
      <c r="H87" s="9"/>
      <c r="I87" s="9"/>
      <c r="J87" s="9"/>
      <c r="K87" s="9"/>
      <c r="L87" s="9"/>
    </row>
    <row r="88" spans="1:12" s="18" customFormat="1" ht="14.25" customHeight="1">
      <c r="A88" s="9"/>
      <c r="B88" s="7"/>
      <c r="C88" s="15"/>
      <c r="D88" s="9"/>
      <c r="E88" s="9"/>
      <c r="F88" s="9"/>
      <c r="G88" s="9"/>
      <c r="H88" s="9"/>
      <c r="I88" s="9"/>
      <c r="J88" s="9"/>
      <c r="K88" s="9"/>
      <c r="L88" s="9"/>
    </row>
    <row r="89" spans="1:12" s="18" customFormat="1" ht="14.25" customHeight="1">
      <c r="A89" s="9"/>
      <c r="B89" s="7"/>
      <c r="C89" s="15"/>
      <c r="D89" s="9"/>
      <c r="E89" s="9"/>
      <c r="F89" s="9"/>
      <c r="G89" s="9"/>
      <c r="H89" s="9"/>
      <c r="I89" s="9"/>
      <c r="J89" s="9"/>
      <c r="K89" s="9"/>
      <c r="L89" s="9"/>
    </row>
    <row r="90" spans="1:12" s="18" customFormat="1" ht="14.25" customHeight="1">
      <c r="A90" s="9"/>
      <c r="B90" s="7"/>
      <c r="C90" s="15"/>
      <c r="D90" s="9"/>
      <c r="E90" s="9"/>
      <c r="F90" s="9"/>
      <c r="G90" s="9"/>
      <c r="H90" s="9"/>
      <c r="I90" s="9"/>
      <c r="J90" s="9"/>
      <c r="K90" s="9"/>
      <c r="L90" s="9"/>
    </row>
    <row r="91" spans="1:12" s="18" customFormat="1" ht="14.25" customHeight="1">
      <c r="A91" s="9"/>
      <c r="B91" s="7"/>
      <c r="C91" s="15"/>
      <c r="D91" s="9"/>
      <c r="E91" s="9"/>
      <c r="F91" s="9"/>
      <c r="G91" s="9"/>
      <c r="H91" s="9"/>
      <c r="I91" s="9"/>
      <c r="J91" s="9"/>
      <c r="K91" s="9"/>
      <c r="L91" s="9"/>
    </row>
    <row r="92" spans="1:12" s="18" customFormat="1" ht="14.25" customHeight="1">
      <c r="A92" s="9"/>
      <c r="B92" s="7"/>
      <c r="C92" s="15"/>
      <c r="D92" s="9"/>
      <c r="E92" s="9"/>
      <c r="F92" s="9"/>
      <c r="G92" s="9"/>
      <c r="H92" s="9"/>
      <c r="I92" s="9"/>
      <c r="J92" s="9"/>
      <c r="K92" s="9"/>
      <c r="L92" s="9"/>
    </row>
    <row r="93" spans="1:12" s="18" customFormat="1" ht="14.25" customHeight="1">
      <c r="A93" s="9"/>
      <c r="B93" s="7"/>
      <c r="C93" s="15"/>
      <c r="D93" s="9"/>
      <c r="E93" s="9"/>
      <c r="F93" s="9"/>
      <c r="G93" s="9"/>
      <c r="H93" s="9"/>
      <c r="I93" s="9"/>
      <c r="J93" s="9"/>
      <c r="K93" s="9"/>
      <c r="L93" s="9"/>
    </row>
    <row r="94" spans="1:12" s="18" customFormat="1" ht="14.25" customHeight="1">
      <c r="A94" s="9"/>
      <c r="B94" s="7"/>
      <c r="C94" s="15"/>
      <c r="D94" s="9"/>
      <c r="E94" s="9"/>
      <c r="F94" s="9"/>
      <c r="G94" s="9"/>
      <c r="H94" s="9"/>
      <c r="I94" s="9"/>
      <c r="J94" s="9"/>
      <c r="K94" s="9"/>
      <c r="L94" s="9"/>
    </row>
    <row r="95" spans="1:12" s="18" customFormat="1" ht="14.25" customHeight="1">
      <c r="A95" s="9"/>
      <c r="B95" s="7"/>
      <c r="C95" s="15"/>
      <c r="D95" s="9"/>
      <c r="E95" s="9"/>
      <c r="F95" s="9"/>
      <c r="G95" s="9"/>
      <c r="H95" s="9"/>
      <c r="I95" s="9"/>
      <c r="J95" s="9"/>
      <c r="K95" s="9"/>
      <c r="L95" s="9"/>
    </row>
    <row r="96" spans="1:12" s="18" customFormat="1" ht="14.25" customHeight="1">
      <c r="A96" s="9"/>
      <c r="B96" s="7"/>
      <c r="C96" s="15"/>
      <c r="D96" s="9"/>
      <c r="E96" s="9"/>
      <c r="F96" s="9"/>
      <c r="G96" s="9"/>
      <c r="H96" s="9"/>
      <c r="I96" s="9"/>
      <c r="J96" s="9"/>
      <c r="K96" s="9"/>
      <c r="L96" s="9"/>
    </row>
    <row r="97" spans="1:12" s="18" customFormat="1" ht="14.25" customHeight="1">
      <c r="A97" s="9"/>
      <c r="B97" s="7"/>
      <c r="C97" s="15"/>
      <c r="D97" s="9"/>
      <c r="E97" s="9"/>
      <c r="F97" s="9"/>
      <c r="G97" s="9"/>
      <c r="H97" s="9"/>
      <c r="I97" s="9"/>
      <c r="J97" s="9"/>
      <c r="K97" s="9"/>
      <c r="L97" s="9"/>
    </row>
    <row r="98" spans="1:12" s="18" customFormat="1" ht="14.25" customHeight="1">
      <c r="A98" s="9"/>
      <c r="B98" s="7"/>
      <c r="C98" s="15"/>
      <c r="D98" s="9"/>
      <c r="E98" s="9"/>
      <c r="F98" s="9"/>
      <c r="G98" s="9"/>
      <c r="H98" s="9"/>
      <c r="I98" s="9"/>
      <c r="J98" s="9"/>
      <c r="K98" s="9"/>
      <c r="L98" s="9"/>
    </row>
    <row r="99" spans="1:12" s="18" customFormat="1" ht="14.25" customHeight="1">
      <c r="A99" s="9"/>
      <c r="B99" s="7"/>
      <c r="C99" s="15"/>
      <c r="D99" s="9"/>
      <c r="E99" s="9"/>
      <c r="F99" s="9"/>
      <c r="G99" s="9"/>
      <c r="H99" s="9"/>
      <c r="I99" s="9"/>
      <c r="J99" s="9"/>
      <c r="K99" s="9"/>
      <c r="L99" s="9"/>
    </row>
    <row r="100" spans="1:12" s="18" customFormat="1" ht="14.25" customHeight="1">
      <c r="A100" s="9"/>
      <c r="B100" s="7"/>
      <c r="C100" s="15"/>
      <c r="D100" s="9"/>
      <c r="E100" s="9"/>
      <c r="F100" s="9"/>
      <c r="G100" s="9"/>
      <c r="H100" s="9"/>
      <c r="I100" s="9"/>
      <c r="J100" s="9"/>
      <c r="K100" s="9"/>
      <c r="L100" s="9"/>
    </row>
    <row r="101" spans="1:12" s="18" customFormat="1" ht="14.25" customHeight="1">
      <c r="A101" s="9"/>
      <c r="B101" s="7"/>
      <c r="C101" s="15"/>
      <c r="D101" s="9"/>
      <c r="E101" s="9"/>
      <c r="F101" s="9"/>
      <c r="G101" s="9"/>
      <c r="H101" s="9"/>
      <c r="I101" s="9"/>
      <c r="J101" s="9"/>
      <c r="K101" s="9"/>
      <c r="L101" s="9"/>
    </row>
    <row r="102" spans="1:12" s="18" customFormat="1" ht="14.25" customHeight="1">
      <c r="A102" s="9"/>
      <c r="B102" s="7"/>
      <c r="C102" s="15"/>
      <c r="D102" s="9"/>
      <c r="E102" s="9"/>
      <c r="F102" s="9"/>
      <c r="G102" s="9"/>
      <c r="H102" s="9"/>
      <c r="I102" s="9"/>
      <c r="J102" s="9"/>
      <c r="K102" s="9"/>
      <c r="L102" s="9"/>
    </row>
    <row r="103" spans="1:12" s="18" customFormat="1" ht="14.25" customHeight="1">
      <c r="A103" s="9"/>
      <c r="B103" s="7"/>
      <c r="C103" s="15"/>
      <c r="D103" s="9"/>
      <c r="E103" s="9"/>
      <c r="F103" s="9"/>
      <c r="G103" s="9"/>
      <c r="H103" s="9"/>
      <c r="I103" s="9"/>
      <c r="J103" s="9"/>
      <c r="K103" s="9"/>
      <c r="L103" s="9"/>
    </row>
    <row r="104" spans="1:12" s="18" customFormat="1" ht="14.25" customHeight="1">
      <c r="A104" s="9"/>
      <c r="B104" s="7"/>
      <c r="C104" s="15"/>
      <c r="D104" s="9"/>
      <c r="E104" s="9"/>
      <c r="F104" s="9"/>
      <c r="G104" s="9"/>
      <c r="H104" s="9"/>
      <c r="I104" s="9"/>
      <c r="J104" s="9"/>
      <c r="K104" s="9"/>
      <c r="L104" s="9"/>
    </row>
    <row r="105" spans="1:12" s="18" customFormat="1" ht="14.25" customHeight="1">
      <c r="A105" s="9"/>
      <c r="B105" s="7"/>
      <c r="C105" s="15"/>
      <c r="D105" s="9"/>
      <c r="E105" s="9"/>
      <c r="F105" s="9"/>
      <c r="G105" s="9"/>
      <c r="H105" s="9"/>
      <c r="I105" s="9"/>
      <c r="J105" s="9"/>
      <c r="K105" s="9"/>
      <c r="L105" s="9"/>
    </row>
    <row r="106" spans="1:12" s="18" customFormat="1" ht="14.25" customHeight="1">
      <c r="A106" s="9"/>
      <c r="B106" s="16"/>
      <c r="C106" s="17"/>
      <c r="H106" s="19"/>
      <c r="I106" s="19"/>
      <c r="J106" s="19"/>
      <c r="K106" s="19"/>
      <c r="L106" s="9"/>
    </row>
    <row r="107" spans="1:12" s="18" customFormat="1" ht="14.25" customHeight="1">
      <c r="A107" s="9"/>
      <c r="B107" s="16"/>
      <c r="C107" s="17"/>
      <c r="H107" s="19"/>
      <c r="I107" s="19"/>
      <c r="J107" s="19"/>
      <c r="K107" s="19"/>
      <c r="L107" s="9"/>
    </row>
    <row r="108" spans="1:12" s="18" customFormat="1" ht="14.25" customHeight="1">
      <c r="A108" s="9"/>
      <c r="B108" s="16"/>
      <c r="C108" s="17"/>
      <c r="H108" s="19"/>
      <c r="I108" s="19"/>
      <c r="J108" s="19"/>
      <c r="K108" s="19"/>
      <c r="L108" s="9"/>
    </row>
    <row r="109" spans="1:12" s="12" customFormat="1">
      <c r="A109" s="9"/>
      <c r="B109" s="16"/>
      <c r="C109" s="17"/>
      <c r="H109" s="19"/>
      <c r="I109" s="19"/>
      <c r="J109" s="19"/>
      <c r="K109" s="19"/>
      <c r="L109" s="9"/>
    </row>
    <row r="110" spans="1:12" s="12" customFormat="1">
      <c r="A110" s="9"/>
      <c r="B110" s="16"/>
      <c r="C110" s="17"/>
      <c r="H110" s="19"/>
      <c r="I110" s="19"/>
      <c r="J110" s="19"/>
      <c r="K110" s="19"/>
      <c r="L110" s="9"/>
    </row>
    <row r="111" spans="1:12" s="12" customFormat="1">
      <c r="A111" s="9"/>
      <c r="B111" s="16"/>
      <c r="C111" s="17"/>
      <c r="H111" s="19"/>
      <c r="I111" s="19"/>
      <c r="J111" s="19"/>
      <c r="K111" s="19"/>
      <c r="L111" s="9"/>
    </row>
    <row r="112" spans="1:12" s="12" customFormat="1">
      <c r="A112" s="9"/>
      <c r="B112" s="16"/>
      <c r="C112" s="17"/>
      <c r="H112" s="19"/>
      <c r="I112" s="19"/>
      <c r="J112" s="19"/>
      <c r="K112" s="19"/>
      <c r="L112" s="9"/>
    </row>
    <row r="113" spans="1:12" s="12" customFormat="1">
      <c r="A113" s="9"/>
      <c r="B113" s="16"/>
      <c r="C113" s="17"/>
      <c r="H113" s="19"/>
      <c r="I113" s="19"/>
      <c r="J113" s="19"/>
      <c r="K113" s="19"/>
      <c r="L113" s="9"/>
    </row>
    <row r="114" spans="1:12" s="12" customFormat="1">
      <c r="A114" s="9"/>
      <c r="B114" s="16"/>
      <c r="C114" s="17"/>
      <c r="H114" s="19"/>
      <c r="I114" s="19"/>
      <c r="J114" s="19"/>
      <c r="K114" s="19"/>
      <c r="L114" s="9"/>
    </row>
    <row r="115" spans="1:12" s="12" customFormat="1">
      <c r="A115" s="9"/>
      <c r="B115" s="16"/>
      <c r="C115" s="17"/>
      <c r="H115" s="19"/>
      <c r="I115" s="19"/>
      <c r="J115" s="19"/>
      <c r="K115" s="19"/>
      <c r="L115" s="9"/>
    </row>
    <row r="116" spans="1:12" s="12" customFormat="1">
      <c r="A116" s="9"/>
      <c r="B116" s="16"/>
      <c r="C116" s="17"/>
      <c r="H116" s="19"/>
      <c r="I116" s="19"/>
      <c r="J116" s="19"/>
      <c r="K116" s="19"/>
      <c r="L116" s="9"/>
    </row>
    <row r="117" spans="1:12" s="12" customFormat="1">
      <c r="A117" s="9"/>
      <c r="B117" s="16"/>
      <c r="C117" s="17"/>
      <c r="H117" s="19"/>
      <c r="I117" s="19"/>
      <c r="J117" s="19"/>
      <c r="K117" s="19"/>
      <c r="L117" s="9"/>
    </row>
    <row r="118" spans="1:12" s="12" customFormat="1">
      <c r="A118" s="9"/>
      <c r="B118" s="16"/>
      <c r="C118" s="17"/>
      <c r="H118" s="19"/>
      <c r="I118" s="19"/>
      <c r="J118" s="19"/>
      <c r="K118" s="19"/>
      <c r="L118" s="9"/>
    </row>
    <row r="119" spans="1:12" s="12" customFormat="1">
      <c r="A119" s="9"/>
      <c r="B119" s="16"/>
      <c r="C119" s="17"/>
      <c r="H119" s="19"/>
      <c r="I119" s="19"/>
      <c r="J119" s="19"/>
      <c r="K119" s="19"/>
      <c r="L119" s="9"/>
    </row>
    <row r="120" spans="1:12" s="12" customFormat="1">
      <c r="A120" s="9"/>
      <c r="B120" s="16"/>
      <c r="C120" s="17"/>
      <c r="H120" s="19"/>
      <c r="I120" s="19"/>
      <c r="J120" s="19"/>
      <c r="K120" s="19"/>
      <c r="L120" s="9"/>
    </row>
    <row r="121" spans="1:12" s="12" customFormat="1">
      <c r="A121" s="9"/>
      <c r="B121" s="16"/>
      <c r="C121" s="17"/>
      <c r="H121" s="19"/>
      <c r="I121" s="19"/>
      <c r="J121" s="19"/>
      <c r="K121" s="19"/>
      <c r="L121" s="9"/>
    </row>
    <row r="122" spans="1:12" s="12" customFormat="1">
      <c r="A122" s="9"/>
      <c r="B122" s="16"/>
      <c r="C122" s="17"/>
      <c r="H122" s="19"/>
      <c r="I122" s="19"/>
      <c r="J122" s="19"/>
      <c r="K122" s="19"/>
      <c r="L122" s="9"/>
    </row>
    <row r="123" spans="1:12" s="12" customFormat="1">
      <c r="A123" s="9"/>
      <c r="B123" s="16"/>
      <c r="C123" s="17"/>
      <c r="H123" s="19"/>
      <c r="I123" s="19"/>
      <c r="J123" s="19"/>
      <c r="K123" s="19"/>
      <c r="L123" s="9"/>
    </row>
    <row r="124" spans="1:12" s="12" customFormat="1">
      <c r="A124" s="9"/>
      <c r="B124" s="16"/>
      <c r="C124" s="17"/>
      <c r="H124" s="19"/>
      <c r="I124" s="19"/>
      <c r="J124" s="19"/>
      <c r="K124" s="19"/>
      <c r="L124" s="9"/>
    </row>
    <row r="125" spans="1:12" s="12" customFormat="1">
      <c r="A125" s="9"/>
      <c r="B125" s="16"/>
      <c r="C125" s="17"/>
      <c r="H125" s="19"/>
      <c r="I125" s="19"/>
      <c r="J125" s="19"/>
      <c r="K125" s="19"/>
      <c r="L125" s="9"/>
    </row>
    <row r="126" spans="1:12" s="12" customFormat="1">
      <c r="A126" s="9"/>
      <c r="B126" s="16"/>
      <c r="C126" s="17"/>
      <c r="H126" s="19"/>
      <c r="I126" s="19"/>
      <c r="J126" s="19"/>
      <c r="K126" s="19"/>
      <c r="L126" s="9"/>
    </row>
    <row r="127" spans="1:12" s="12" customFormat="1">
      <c r="A127" s="9"/>
      <c r="B127" s="16"/>
      <c r="C127" s="17"/>
      <c r="H127" s="19"/>
      <c r="I127" s="19"/>
      <c r="J127" s="19"/>
      <c r="K127" s="19"/>
      <c r="L127" s="9"/>
    </row>
    <row r="128" spans="1:12" s="12" customFormat="1">
      <c r="A128" s="9"/>
      <c r="B128" s="16"/>
      <c r="C128" s="17"/>
      <c r="H128" s="19"/>
      <c r="I128" s="19"/>
      <c r="J128" s="19"/>
      <c r="K128" s="19"/>
      <c r="L128" s="9"/>
    </row>
    <row r="129" spans="1:12" s="12" customFormat="1">
      <c r="A129" s="9"/>
      <c r="B129" s="16"/>
      <c r="C129" s="17"/>
      <c r="H129" s="19"/>
      <c r="I129" s="19"/>
      <c r="J129" s="19"/>
      <c r="K129" s="19"/>
      <c r="L129" s="9"/>
    </row>
    <row r="130" spans="1:12" s="12" customFormat="1">
      <c r="A130" s="9"/>
      <c r="B130" s="16"/>
      <c r="C130" s="17"/>
      <c r="H130" s="19"/>
      <c r="I130" s="19"/>
      <c r="J130" s="19"/>
      <c r="K130" s="19"/>
      <c r="L130" s="9"/>
    </row>
    <row r="131" spans="1:12" s="12" customFormat="1">
      <c r="A131" s="9"/>
      <c r="B131" s="16"/>
      <c r="C131" s="17"/>
      <c r="H131" s="19"/>
      <c r="I131" s="19"/>
      <c r="J131" s="19"/>
      <c r="K131" s="19"/>
      <c r="L131" s="9"/>
    </row>
    <row r="132" spans="1:12" s="12" customFormat="1">
      <c r="A132" s="9"/>
      <c r="B132" s="16"/>
      <c r="C132" s="17"/>
      <c r="H132" s="19"/>
      <c r="I132" s="19"/>
      <c r="J132" s="19"/>
      <c r="K132" s="19"/>
      <c r="L132" s="9"/>
    </row>
    <row r="133" spans="1:12" s="12" customFormat="1">
      <c r="A133" s="9"/>
      <c r="B133" s="16"/>
      <c r="C133" s="17"/>
      <c r="H133" s="19"/>
      <c r="I133" s="19"/>
      <c r="J133" s="19"/>
      <c r="K133" s="19"/>
      <c r="L133" s="9"/>
    </row>
    <row r="134" spans="1:12" s="12" customFormat="1">
      <c r="A134" s="9"/>
      <c r="B134" s="16"/>
      <c r="C134" s="17"/>
      <c r="H134" s="19"/>
      <c r="I134" s="19"/>
      <c r="J134" s="19"/>
      <c r="K134" s="19"/>
      <c r="L134" s="9"/>
    </row>
    <row r="135" spans="1:12" s="12" customFormat="1">
      <c r="A135" s="9"/>
      <c r="B135" s="16"/>
      <c r="C135" s="17"/>
      <c r="H135" s="19"/>
      <c r="I135" s="19"/>
      <c r="J135" s="19"/>
      <c r="K135" s="19"/>
      <c r="L135" s="9"/>
    </row>
    <row r="136" spans="1:12" s="12" customFormat="1">
      <c r="A136" s="9"/>
      <c r="B136" s="16"/>
      <c r="C136" s="17"/>
      <c r="H136" s="19"/>
      <c r="I136" s="19"/>
      <c r="J136" s="19"/>
      <c r="K136" s="19"/>
      <c r="L136" s="9"/>
    </row>
    <row r="137" spans="1:12" s="12" customFormat="1">
      <c r="A137" s="9"/>
      <c r="B137" s="16"/>
      <c r="C137" s="17"/>
      <c r="H137" s="19"/>
      <c r="I137" s="19"/>
      <c r="J137" s="19"/>
      <c r="K137" s="19"/>
      <c r="L137" s="9"/>
    </row>
    <row r="138" spans="1:12" s="12" customFormat="1">
      <c r="A138" s="9"/>
      <c r="B138" s="16"/>
      <c r="C138" s="17"/>
      <c r="L138" s="18"/>
    </row>
    <row r="139" spans="1:12" s="12" customFormat="1">
      <c r="A139" s="9"/>
      <c r="B139" s="16"/>
      <c r="C139" s="17"/>
      <c r="L139" s="18"/>
    </row>
    <row r="140" spans="1:12" s="12" customFormat="1">
      <c r="A140" s="9"/>
      <c r="B140" s="16"/>
      <c r="C140" s="17"/>
      <c r="L140" s="18"/>
    </row>
    <row r="141" spans="1:12" s="12" customFormat="1">
      <c r="A141" s="9"/>
      <c r="B141" s="16"/>
      <c r="C141" s="17"/>
      <c r="L141" s="18"/>
    </row>
    <row r="142" spans="1:12" s="12" customFormat="1">
      <c r="A142" s="9"/>
      <c r="B142" s="16"/>
      <c r="C142" s="17"/>
      <c r="L142" s="18"/>
    </row>
    <row r="143" spans="1:12" s="12" customFormat="1">
      <c r="A143" s="9"/>
      <c r="B143" s="16"/>
      <c r="C143" s="17"/>
      <c r="L143" s="18"/>
    </row>
    <row r="144" spans="1:12" s="12" customFormat="1">
      <c r="A144" s="19"/>
      <c r="B144" s="16"/>
      <c r="C144" s="17"/>
      <c r="L144" s="18"/>
    </row>
    <row r="145" spans="1:12" s="12" customFormat="1">
      <c r="A145" s="19"/>
      <c r="B145" s="16"/>
      <c r="C145" s="17"/>
      <c r="L145" s="18"/>
    </row>
    <row r="146" spans="1:12" s="12" customFormat="1">
      <c r="A146" s="19"/>
      <c r="B146" s="16"/>
      <c r="C146" s="17"/>
      <c r="L146" s="18"/>
    </row>
    <row r="147" spans="1:12" s="12" customFormat="1">
      <c r="A147" s="19"/>
      <c r="B147" s="16"/>
      <c r="C147" s="17"/>
      <c r="L147" s="18"/>
    </row>
    <row r="148" spans="1:12" s="12" customFormat="1">
      <c r="A148" s="19"/>
      <c r="B148" s="16"/>
      <c r="C148" s="17"/>
      <c r="L148" s="18"/>
    </row>
    <row r="149" spans="1:12" s="12" customFormat="1">
      <c r="A149" s="19"/>
      <c r="B149" s="16"/>
      <c r="C149" s="17"/>
      <c r="L149" s="18"/>
    </row>
    <row r="150" spans="1:12" s="12" customFormat="1">
      <c r="A150" s="19"/>
      <c r="B150" s="16"/>
      <c r="C150" s="17"/>
      <c r="L150" s="18"/>
    </row>
    <row r="151" spans="1:12">
      <c r="B151" s="20"/>
      <c r="C151" s="17"/>
    </row>
    <row r="152" spans="1:12">
      <c r="B152" s="20"/>
      <c r="C152" s="17"/>
    </row>
    <row r="153" spans="1:12">
      <c r="B153" s="20"/>
      <c r="C153" s="17"/>
    </row>
    <row r="154" spans="1:12">
      <c r="B154" s="20"/>
      <c r="C154" s="17"/>
    </row>
    <row r="155" spans="1:12">
      <c r="B155" s="20"/>
      <c r="C155" s="17"/>
    </row>
    <row r="156" spans="1:12">
      <c r="B156" s="20"/>
      <c r="C156" s="17"/>
    </row>
    <row r="157" spans="1:12">
      <c r="B157" s="20"/>
      <c r="C157" s="17"/>
    </row>
    <row r="158" spans="1:12">
      <c r="B158" s="20"/>
      <c r="C158" s="17"/>
    </row>
    <row r="159" spans="1:12">
      <c r="B159" s="20"/>
      <c r="C159" s="17"/>
    </row>
    <row r="160" spans="1:12">
      <c r="B160" s="20"/>
      <c r="C160" s="17"/>
    </row>
    <row r="161" spans="2:3">
      <c r="B161" s="20"/>
      <c r="C161" s="17"/>
    </row>
    <row r="162" spans="2:3">
      <c r="B162" s="20"/>
      <c r="C162" s="17"/>
    </row>
    <row r="163" spans="2:3">
      <c r="B163" s="20"/>
      <c r="C163" s="17"/>
    </row>
    <row r="164" spans="2:3">
      <c r="B164" s="20"/>
      <c r="C164" s="17"/>
    </row>
    <row r="165" spans="2:3">
      <c r="B165" s="20"/>
      <c r="C165" s="17"/>
    </row>
    <row r="166" spans="2:3">
      <c r="B166" s="20"/>
      <c r="C166" s="17"/>
    </row>
    <row r="167" spans="2:3">
      <c r="B167" s="20"/>
      <c r="C167" s="17"/>
    </row>
    <row r="168" spans="2:3">
      <c r="B168" s="20"/>
      <c r="C168" s="17"/>
    </row>
    <row r="169" spans="2:3">
      <c r="B169" s="20"/>
      <c r="C169" s="17"/>
    </row>
    <row r="170" spans="2:3">
      <c r="B170" s="20"/>
      <c r="C170" s="17"/>
    </row>
    <row r="171" spans="2:3">
      <c r="B171" s="20"/>
      <c r="C171" s="17"/>
    </row>
    <row r="172" spans="2:3">
      <c r="B172" s="20"/>
      <c r="C172" s="17"/>
    </row>
    <row r="173" spans="2:3">
      <c r="B173" s="20"/>
      <c r="C173" s="17"/>
    </row>
    <row r="174" spans="2:3">
      <c r="B174" s="20"/>
      <c r="C174" s="17"/>
    </row>
    <row r="175" spans="2:3">
      <c r="B175" s="20"/>
      <c r="C175" s="17"/>
    </row>
    <row r="176" spans="2:3">
      <c r="B176" s="20"/>
      <c r="C176" s="17"/>
    </row>
    <row r="177" spans="2:3">
      <c r="B177" s="20"/>
      <c r="C177" s="17"/>
    </row>
    <row r="178" spans="2:3">
      <c r="B178" s="20"/>
      <c r="C178" s="17"/>
    </row>
    <row r="179" spans="2:3">
      <c r="B179" s="20"/>
      <c r="C179" s="17"/>
    </row>
    <row r="180" spans="2:3">
      <c r="B180" s="20"/>
      <c r="C180" s="17"/>
    </row>
    <row r="181" spans="2:3">
      <c r="B181" s="20"/>
      <c r="C181" s="17"/>
    </row>
    <row r="182" spans="2:3">
      <c r="B182" s="20"/>
      <c r="C182" s="17"/>
    </row>
    <row r="183" spans="2:3">
      <c r="B183" s="20"/>
      <c r="C183" s="17"/>
    </row>
    <row r="184" spans="2:3">
      <c r="B184" s="20"/>
      <c r="C184" s="17"/>
    </row>
    <row r="185" spans="2:3">
      <c r="B185" s="20"/>
      <c r="C185" s="17"/>
    </row>
    <row r="186" spans="2:3">
      <c r="B186" s="20"/>
      <c r="C186" s="17"/>
    </row>
    <row r="187" spans="2:3">
      <c r="B187" s="20"/>
      <c r="C187" s="17"/>
    </row>
    <row r="188" spans="2:3">
      <c r="B188" s="20"/>
      <c r="C188" s="17"/>
    </row>
    <row r="189" spans="2:3">
      <c r="B189" s="20"/>
      <c r="C189" s="17"/>
    </row>
    <row r="190" spans="2:3">
      <c r="B190" s="20"/>
      <c r="C190" s="17"/>
    </row>
    <row r="191" spans="2:3">
      <c r="B191" s="20"/>
      <c r="C191" s="17"/>
    </row>
    <row r="192" spans="2:3">
      <c r="B192" s="20"/>
      <c r="C192" s="17"/>
    </row>
    <row r="193" spans="2:3">
      <c r="B193" s="20"/>
      <c r="C193" s="17"/>
    </row>
    <row r="194" spans="2:3">
      <c r="B194" s="20"/>
      <c r="C194" s="17"/>
    </row>
    <row r="195" spans="2:3">
      <c r="B195" s="20"/>
      <c r="C195" s="17"/>
    </row>
    <row r="196" spans="2:3">
      <c r="B196" s="20"/>
      <c r="C196" s="17"/>
    </row>
    <row r="197" spans="2:3">
      <c r="B197" s="20"/>
      <c r="C197" s="17"/>
    </row>
    <row r="198" spans="2:3">
      <c r="B198" s="20"/>
      <c r="C198" s="17"/>
    </row>
    <row r="199" spans="2:3">
      <c r="B199" s="20"/>
      <c r="C199" s="17"/>
    </row>
    <row r="200" spans="2:3">
      <c r="B200" s="20"/>
      <c r="C200" s="17"/>
    </row>
    <row r="201" spans="2:3">
      <c r="B201" s="20"/>
      <c r="C201" s="17"/>
    </row>
    <row r="202" spans="2:3">
      <c r="B202" s="20"/>
      <c r="C202" s="17"/>
    </row>
    <row r="203" spans="2:3">
      <c r="B203" s="20"/>
      <c r="C203" s="17"/>
    </row>
    <row r="204" spans="2:3">
      <c r="B204" s="20"/>
      <c r="C204" s="17"/>
    </row>
    <row r="205" spans="2:3">
      <c r="B205" s="20"/>
      <c r="C205" s="17"/>
    </row>
    <row r="206" spans="2:3">
      <c r="B206" s="20"/>
      <c r="C206" s="17"/>
    </row>
    <row r="207" spans="2:3">
      <c r="B207" s="20"/>
      <c r="C207" s="17"/>
    </row>
    <row r="208" spans="2:3">
      <c r="B208" s="20"/>
      <c r="C208" s="17"/>
    </row>
    <row r="209" spans="2:3">
      <c r="B209" s="20"/>
      <c r="C209" s="17"/>
    </row>
    <row r="210" spans="2:3">
      <c r="B210" s="20"/>
      <c r="C210" s="17"/>
    </row>
    <row r="211" spans="2:3">
      <c r="B211" s="20"/>
      <c r="C211" s="17"/>
    </row>
    <row r="212" spans="2:3">
      <c r="B212" s="20"/>
      <c r="C212" s="17"/>
    </row>
    <row r="213" spans="2:3">
      <c r="B213" s="20"/>
      <c r="C213" s="17"/>
    </row>
    <row r="214" spans="2:3">
      <c r="B214" s="20"/>
      <c r="C214" s="17"/>
    </row>
    <row r="215" spans="2:3">
      <c r="B215" s="20"/>
      <c r="C215" s="17"/>
    </row>
    <row r="216" spans="2:3">
      <c r="B216" s="20"/>
      <c r="C216" s="17"/>
    </row>
    <row r="217" spans="2:3">
      <c r="B217" s="20"/>
      <c r="C217" s="17"/>
    </row>
    <row r="218" spans="2:3">
      <c r="B218" s="20"/>
      <c r="C218" s="17"/>
    </row>
    <row r="219" spans="2:3">
      <c r="B219" s="20"/>
      <c r="C219" s="17"/>
    </row>
    <row r="220" spans="2:3">
      <c r="B220" s="20"/>
      <c r="C220" s="17"/>
    </row>
    <row r="221" spans="2:3">
      <c r="B221" s="20"/>
      <c r="C221" s="17"/>
    </row>
    <row r="222" spans="2:3">
      <c r="B222" s="20"/>
      <c r="C222" s="17"/>
    </row>
    <row r="223" spans="2:3">
      <c r="B223" s="20"/>
      <c r="C223" s="17"/>
    </row>
    <row r="224" spans="2:3">
      <c r="B224" s="20"/>
      <c r="C224" s="17"/>
    </row>
    <row r="225" spans="2:3">
      <c r="B225" s="20"/>
      <c r="C225" s="17"/>
    </row>
    <row r="226" spans="2:3">
      <c r="B226" s="20"/>
      <c r="C226" s="17"/>
    </row>
    <row r="227" spans="2:3">
      <c r="B227" s="20"/>
      <c r="C227" s="17"/>
    </row>
    <row r="228" spans="2:3">
      <c r="B228" s="20"/>
      <c r="C228" s="17"/>
    </row>
    <row r="229" spans="2:3">
      <c r="B229" s="20"/>
      <c r="C229" s="17"/>
    </row>
    <row r="230" spans="2:3">
      <c r="B230" s="20"/>
      <c r="C230" s="17"/>
    </row>
    <row r="231" spans="2:3">
      <c r="B231" s="20"/>
      <c r="C231" s="17"/>
    </row>
    <row r="232" spans="2:3">
      <c r="B232" s="20"/>
      <c r="C232" s="17"/>
    </row>
    <row r="233" spans="2:3">
      <c r="B233" s="20"/>
      <c r="C233" s="17"/>
    </row>
    <row r="234" spans="2:3">
      <c r="B234" s="20"/>
      <c r="C234" s="17"/>
    </row>
    <row r="235" spans="2:3">
      <c r="B235" s="20"/>
      <c r="C235" s="17"/>
    </row>
    <row r="236" spans="2:3">
      <c r="B236" s="20"/>
      <c r="C236" s="17"/>
    </row>
    <row r="237" spans="2:3">
      <c r="B237" s="20"/>
      <c r="C237" s="17"/>
    </row>
    <row r="238" spans="2:3">
      <c r="B238" s="20"/>
      <c r="C238" s="17"/>
    </row>
    <row r="239" spans="2:3">
      <c r="B239" s="20"/>
      <c r="C239" s="17"/>
    </row>
    <row r="240" spans="2:3">
      <c r="B240" s="20"/>
      <c r="C240" s="17"/>
    </row>
    <row r="241" spans="2:3">
      <c r="B241" s="20"/>
      <c r="C241" s="17"/>
    </row>
    <row r="242" spans="2:3">
      <c r="B242" s="20"/>
      <c r="C242" s="17"/>
    </row>
    <row r="243" spans="2:3">
      <c r="B243" s="20"/>
      <c r="C243" s="17"/>
    </row>
    <row r="244" spans="2:3">
      <c r="B244" s="20"/>
      <c r="C244" s="17"/>
    </row>
    <row r="245" spans="2:3">
      <c r="B245" s="20"/>
      <c r="C245" s="17"/>
    </row>
    <row r="246" spans="2:3">
      <c r="B246" s="20"/>
      <c r="C246" s="17"/>
    </row>
    <row r="247" spans="2:3">
      <c r="B247" s="20"/>
      <c r="C247" s="17"/>
    </row>
    <row r="248" spans="2:3">
      <c r="B248" s="20"/>
      <c r="C248" s="17"/>
    </row>
    <row r="249" spans="2:3">
      <c r="B249" s="20"/>
      <c r="C249" s="17"/>
    </row>
    <row r="250" spans="2:3">
      <c r="B250" s="20"/>
      <c r="C250" s="17"/>
    </row>
    <row r="251" spans="2:3">
      <c r="B251" s="20"/>
      <c r="C251" s="17"/>
    </row>
    <row r="252" spans="2:3">
      <c r="B252" s="20"/>
      <c r="C252" s="17"/>
    </row>
    <row r="253" spans="2:3">
      <c r="B253" s="20"/>
      <c r="C253" s="17"/>
    </row>
    <row r="254" spans="2:3">
      <c r="B254" s="20"/>
      <c r="C254" s="17"/>
    </row>
    <row r="255" spans="2:3">
      <c r="B255" s="20"/>
      <c r="C255" s="17"/>
    </row>
    <row r="256" spans="2:3">
      <c r="B256" s="20"/>
      <c r="C256" s="17"/>
    </row>
    <row r="257" spans="2:3">
      <c r="B257" s="20"/>
      <c r="C257" s="17"/>
    </row>
    <row r="258" spans="2:3">
      <c r="B258" s="20"/>
      <c r="C258" s="17"/>
    </row>
    <row r="259" spans="2:3">
      <c r="B259" s="20"/>
      <c r="C259" s="17"/>
    </row>
    <row r="260" spans="2:3">
      <c r="B260" s="20"/>
      <c r="C260" s="17"/>
    </row>
    <row r="261" spans="2:3">
      <c r="B261" s="20"/>
      <c r="C261" s="17"/>
    </row>
    <row r="262" spans="2:3">
      <c r="B262" s="20"/>
      <c r="C262" s="17"/>
    </row>
    <row r="263" spans="2:3">
      <c r="B263" s="20"/>
      <c r="C263" s="17"/>
    </row>
    <row r="264" spans="2:3">
      <c r="B264" s="20"/>
      <c r="C264" s="17"/>
    </row>
    <row r="265" spans="2:3">
      <c r="B265" s="20"/>
      <c r="C265" s="17"/>
    </row>
    <row r="266" spans="2:3">
      <c r="B266" s="20"/>
      <c r="C266" s="17"/>
    </row>
    <row r="267" spans="2:3">
      <c r="B267" s="20"/>
      <c r="C267" s="17"/>
    </row>
  </sheetData>
  <sheetProtection selectLockedCells="1" sort="0"/>
  <sortState ref="A2:K3">
    <sortCondition descending="1" ref="I2:I3"/>
  </sortState>
  <phoneticPr fontId="3" type="noConversion"/>
  <conditionalFormatting sqref="I2:I5 G2:G5 E8:E11 I8:I11 G8:G11 E14:E17 I14:I17 G14:G17 E20:E23 I20:I23 G20:G23 K2:K5 K8:K11 K14:K17 K20:K23 E2:E5">
    <cfRule type="cellIs" dxfId="8" priority="2" stopIfTrue="1" operator="equal">
      <formula>0</formula>
    </cfRule>
  </conditionalFormatting>
  <pageMargins left="0.39370078740157483" right="0.39370078740157483" top="0.98425196850393704" bottom="0.51181102362204722" header="0.51181102362204722" footer="0.51181102362204722"/>
  <pageSetup paperSize="9" orientation="portrait" horizontalDpi="300" verticalDpi="300" r:id="rId1"/>
  <headerFooter alignWithMargins="0">
    <oddHeader>&amp;L&amp;14Ducdalf Toernooi 2016
 - 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4"/>
  <dimension ref="A1:M181"/>
  <sheetViews>
    <sheetView workbookViewId="0">
      <pane ySplit="1" topLeftCell="A35" activePane="bottomLeft" state="frozen"/>
      <selection pane="bottomLeft" activeCell="A44" sqref="A44"/>
    </sheetView>
  </sheetViews>
  <sheetFormatPr defaultColWidth="10.25" defaultRowHeight="14.25"/>
  <cols>
    <col min="1" max="1" width="21.625" style="94" customWidth="1"/>
    <col min="2" max="2" width="8.625" style="94" customWidth="1"/>
    <col min="3" max="5" width="7.125" style="94" customWidth="1"/>
    <col min="6" max="7" width="7.125" style="97" customWidth="1"/>
    <col min="8" max="10" width="7.125" style="94" customWidth="1"/>
    <col min="11" max="12" width="7.125" style="97" customWidth="1"/>
    <col min="13" max="16384" width="10.25" style="94"/>
  </cols>
  <sheetData>
    <row r="1" spans="1:12" ht="15">
      <c r="A1" s="115" t="s">
        <v>0</v>
      </c>
      <c r="B1" s="115" t="s">
        <v>25</v>
      </c>
      <c r="C1" s="115" t="s">
        <v>2</v>
      </c>
      <c r="D1" s="115" t="s">
        <v>3</v>
      </c>
      <c r="E1" s="115" t="s">
        <v>4</v>
      </c>
      <c r="F1" s="116" t="s">
        <v>5</v>
      </c>
      <c r="G1" s="116" t="s">
        <v>6</v>
      </c>
      <c r="H1" s="115" t="s">
        <v>2</v>
      </c>
      <c r="I1" s="115" t="s">
        <v>3</v>
      </c>
      <c r="J1" s="115" t="s">
        <v>4</v>
      </c>
      <c r="K1" s="116" t="s">
        <v>5</v>
      </c>
      <c r="L1" s="116" t="s">
        <v>6</v>
      </c>
    </row>
    <row r="2" spans="1:12" ht="18" customHeight="1">
      <c r="A2" s="117" t="str">
        <f>'Voorronden invullen'!B3</f>
        <v>Arnold Veendorp</v>
      </c>
      <c r="B2" s="104">
        <v>137</v>
      </c>
      <c r="C2" s="93">
        <f>'Voorronden invullen'!E3</f>
        <v>179</v>
      </c>
      <c r="D2" s="93">
        <f>'Voorronden invullen'!F3</f>
        <v>189</v>
      </c>
      <c r="E2" s="93">
        <f>'Voorronden invullen'!G3</f>
        <v>152</v>
      </c>
      <c r="F2" s="93">
        <f>'Voorronden invullen'!H3</f>
        <v>246</v>
      </c>
      <c r="G2" s="99">
        <f t="shared" ref="G2:G33" si="0">SUM(C2:F2)</f>
        <v>766</v>
      </c>
      <c r="H2" s="93">
        <f t="shared" ref="H2:H33" si="1">IF(C2&gt;$B2,C2-$B2,0)</f>
        <v>42</v>
      </c>
      <c r="I2" s="93">
        <f t="shared" ref="I2:I33" si="2">IF(D2&gt;$B2,D2-$B2,0)</f>
        <v>52</v>
      </c>
      <c r="J2" s="93">
        <f t="shared" ref="J2:J33" si="3">IF(E2&gt;$B2,E2-$B2,0)</f>
        <v>15</v>
      </c>
      <c r="K2" s="93">
        <f t="shared" ref="K2:K33" si="4">IF(F2&gt;$B2,F2-$B2,0)</f>
        <v>109</v>
      </c>
      <c r="L2" s="99">
        <f t="shared" ref="L2:L33" si="5">SUM(H2:K2)</f>
        <v>218</v>
      </c>
    </row>
    <row r="3" spans="1:12" ht="18" customHeight="1">
      <c r="A3" s="117" t="str">
        <f>'Voorronden invullen'!B4</f>
        <v>Elly Sas</v>
      </c>
      <c r="B3" s="104">
        <v>153</v>
      </c>
      <c r="C3" s="93">
        <f>'Voorronden invullen'!E4</f>
        <v>122</v>
      </c>
      <c r="D3" s="93">
        <f>'Voorronden invullen'!F4</f>
        <v>152</v>
      </c>
      <c r="E3" s="93">
        <f>'Voorronden invullen'!G4</f>
        <v>134</v>
      </c>
      <c r="F3" s="93">
        <f>'Voorronden invullen'!H4</f>
        <v>151</v>
      </c>
      <c r="G3" s="99">
        <f t="shared" si="0"/>
        <v>559</v>
      </c>
      <c r="H3" s="93">
        <f t="shared" si="1"/>
        <v>0</v>
      </c>
      <c r="I3" s="93">
        <f t="shared" si="2"/>
        <v>0</v>
      </c>
      <c r="J3" s="93">
        <f t="shared" si="3"/>
        <v>0</v>
      </c>
      <c r="K3" s="93">
        <f t="shared" si="4"/>
        <v>0</v>
      </c>
      <c r="L3" s="99">
        <f t="shared" si="5"/>
        <v>0</v>
      </c>
    </row>
    <row r="4" spans="1:12" ht="18" customHeight="1">
      <c r="A4" s="117">
        <f>'Voorronden invullen'!B6</f>
        <v>0</v>
      </c>
      <c r="B4" s="104">
        <v>140</v>
      </c>
      <c r="C4" s="93">
        <f>'Voorronden invullen'!E6</f>
        <v>0</v>
      </c>
      <c r="D4" s="93">
        <f>'Voorronden invullen'!F6</f>
        <v>0</v>
      </c>
      <c r="E4" s="93">
        <f>'Voorronden invullen'!G6</f>
        <v>0</v>
      </c>
      <c r="F4" s="93">
        <f>'Voorronden invullen'!H6</f>
        <v>0</v>
      </c>
      <c r="G4" s="99">
        <f t="shared" si="0"/>
        <v>0</v>
      </c>
      <c r="H4" s="93">
        <f t="shared" si="1"/>
        <v>0</v>
      </c>
      <c r="I4" s="93">
        <f t="shared" si="2"/>
        <v>0</v>
      </c>
      <c r="J4" s="93">
        <f t="shared" si="3"/>
        <v>0</v>
      </c>
      <c r="K4" s="93">
        <f t="shared" si="4"/>
        <v>0</v>
      </c>
      <c r="L4" s="99">
        <f t="shared" si="5"/>
        <v>0</v>
      </c>
    </row>
    <row r="5" spans="1:12" ht="18" customHeight="1">
      <c r="A5" s="117">
        <f>'Voorronden invullen'!B7</f>
        <v>0</v>
      </c>
      <c r="B5" s="104"/>
      <c r="C5" s="93">
        <f>'Voorronden invullen'!E7</f>
        <v>0</v>
      </c>
      <c r="D5" s="93">
        <f>'Voorronden invullen'!F7</f>
        <v>0</v>
      </c>
      <c r="E5" s="93">
        <f>'Voorronden invullen'!G7</f>
        <v>0</v>
      </c>
      <c r="F5" s="93">
        <f>'Voorronden invullen'!H7</f>
        <v>0</v>
      </c>
      <c r="G5" s="99">
        <f t="shared" si="0"/>
        <v>0</v>
      </c>
      <c r="H5" s="93">
        <f t="shared" si="1"/>
        <v>0</v>
      </c>
      <c r="I5" s="93">
        <f t="shared" si="2"/>
        <v>0</v>
      </c>
      <c r="J5" s="93">
        <f t="shared" si="3"/>
        <v>0</v>
      </c>
      <c r="K5" s="93">
        <f t="shared" si="4"/>
        <v>0</v>
      </c>
      <c r="L5" s="99">
        <f t="shared" si="5"/>
        <v>0</v>
      </c>
    </row>
    <row r="6" spans="1:12" ht="18" customHeight="1">
      <c r="A6" s="117">
        <f>'Voorronden invullen'!B9</f>
        <v>0</v>
      </c>
      <c r="B6" s="104">
        <v>107</v>
      </c>
      <c r="C6" s="93">
        <f>'Voorronden invullen'!E9</f>
        <v>0</v>
      </c>
      <c r="D6" s="93">
        <f>'Voorronden invullen'!F9</f>
        <v>0</v>
      </c>
      <c r="E6" s="93">
        <f>'Voorronden invullen'!G9</f>
        <v>0</v>
      </c>
      <c r="F6" s="93">
        <f>'Voorronden invullen'!H9</f>
        <v>0</v>
      </c>
      <c r="G6" s="99">
        <f t="shared" si="0"/>
        <v>0</v>
      </c>
      <c r="H6" s="93">
        <f t="shared" si="1"/>
        <v>0</v>
      </c>
      <c r="I6" s="93">
        <f t="shared" si="2"/>
        <v>0</v>
      </c>
      <c r="J6" s="93">
        <f t="shared" si="3"/>
        <v>0</v>
      </c>
      <c r="K6" s="93">
        <f t="shared" si="4"/>
        <v>0</v>
      </c>
      <c r="L6" s="99">
        <f t="shared" si="5"/>
        <v>0</v>
      </c>
    </row>
    <row r="7" spans="1:12" ht="18" customHeight="1">
      <c r="A7" s="117">
        <f>'Voorronden invullen'!B10</f>
        <v>0</v>
      </c>
      <c r="B7" s="104">
        <v>115</v>
      </c>
      <c r="C7" s="93">
        <f>'Voorronden invullen'!E10</f>
        <v>0</v>
      </c>
      <c r="D7" s="93">
        <f>'Voorronden invullen'!F10</f>
        <v>0</v>
      </c>
      <c r="E7" s="93">
        <f>'Voorronden invullen'!G10</f>
        <v>0</v>
      </c>
      <c r="F7" s="93">
        <f>'Voorronden invullen'!H10</f>
        <v>0</v>
      </c>
      <c r="G7" s="99">
        <f t="shared" si="0"/>
        <v>0</v>
      </c>
      <c r="H7" s="93">
        <f t="shared" si="1"/>
        <v>0</v>
      </c>
      <c r="I7" s="93">
        <f t="shared" si="2"/>
        <v>0</v>
      </c>
      <c r="J7" s="93">
        <f t="shared" si="3"/>
        <v>0</v>
      </c>
      <c r="K7" s="93">
        <f t="shared" si="4"/>
        <v>0</v>
      </c>
      <c r="L7" s="99">
        <f t="shared" si="5"/>
        <v>0</v>
      </c>
    </row>
    <row r="8" spans="1:12" ht="18" customHeight="1">
      <c r="A8" s="117">
        <f>'Voorronden invullen'!B12</f>
        <v>0</v>
      </c>
      <c r="B8" s="104">
        <v>109</v>
      </c>
      <c r="C8" s="93">
        <f>'Voorronden invullen'!E12</f>
        <v>0</v>
      </c>
      <c r="D8" s="93">
        <f>'Voorronden invullen'!F12</f>
        <v>0</v>
      </c>
      <c r="E8" s="93">
        <f>'Voorronden invullen'!G12</f>
        <v>0</v>
      </c>
      <c r="F8" s="93">
        <f>'Voorronden invullen'!H12</f>
        <v>0</v>
      </c>
      <c r="G8" s="99">
        <f t="shared" si="0"/>
        <v>0</v>
      </c>
      <c r="H8" s="93">
        <f t="shared" si="1"/>
        <v>0</v>
      </c>
      <c r="I8" s="93">
        <f t="shared" si="2"/>
        <v>0</v>
      </c>
      <c r="J8" s="93">
        <f t="shared" si="3"/>
        <v>0</v>
      </c>
      <c r="K8" s="93">
        <f t="shared" si="4"/>
        <v>0</v>
      </c>
      <c r="L8" s="99">
        <f t="shared" si="5"/>
        <v>0</v>
      </c>
    </row>
    <row r="9" spans="1:12" ht="18" customHeight="1">
      <c r="A9" s="117">
        <f>'Voorronden invullen'!B13</f>
        <v>0</v>
      </c>
      <c r="B9" s="104">
        <v>97</v>
      </c>
      <c r="C9" s="93">
        <f>'Voorronden invullen'!E13</f>
        <v>0</v>
      </c>
      <c r="D9" s="93">
        <f>'Voorronden invullen'!F13</f>
        <v>0</v>
      </c>
      <c r="E9" s="93">
        <f>'Voorronden invullen'!G13</f>
        <v>0</v>
      </c>
      <c r="F9" s="93">
        <f>'Voorronden invullen'!H13</f>
        <v>0</v>
      </c>
      <c r="G9" s="99">
        <f t="shared" si="0"/>
        <v>0</v>
      </c>
      <c r="H9" s="93">
        <f t="shared" si="1"/>
        <v>0</v>
      </c>
      <c r="I9" s="93">
        <f t="shared" si="2"/>
        <v>0</v>
      </c>
      <c r="J9" s="93">
        <f t="shared" si="3"/>
        <v>0</v>
      </c>
      <c r="K9" s="93">
        <f t="shared" si="4"/>
        <v>0</v>
      </c>
      <c r="L9" s="99">
        <f t="shared" si="5"/>
        <v>0</v>
      </c>
    </row>
    <row r="10" spans="1:12" ht="18" customHeight="1">
      <c r="A10" s="117" t="str">
        <f>'Voorronden invullen'!B15</f>
        <v>Jacintha Schroor</v>
      </c>
      <c r="B10" s="104">
        <v>156</v>
      </c>
      <c r="C10" s="93">
        <f>'Voorronden invullen'!E15</f>
        <v>160</v>
      </c>
      <c r="D10" s="93">
        <f>'Voorronden invullen'!F15</f>
        <v>157</v>
      </c>
      <c r="E10" s="93">
        <f>'Voorronden invullen'!G15</f>
        <v>157</v>
      </c>
      <c r="F10" s="93">
        <f>'Voorronden invullen'!H15</f>
        <v>167</v>
      </c>
      <c r="G10" s="99">
        <f t="shared" si="0"/>
        <v>641</v>
      </c>
      <c r="H10" s="93">
        <f t="shared" si="1"/>
        <v>4</v>
      </c>
      <c r="I10" s="93">
        <f t="shared" si="2"/>
        <v>1</v>
      </c>
      <c r="J10" s="93">
        <f t="shared" si="3"/>
        <v>1</v>
      </c>
      <c r="K10" s="93">
        <f t="shared" si="4"/>
        <v>11</v>
      </c>
      <c r="L10" s="99">
        <f t="shared" si="5"/>
        <v>17</v>
      </c>
    </row>
    <row r="11" spans="1:12" ht="18" customHeight="1">
      <c r="A11" s="117" t="str">
        <f>'Voorronden invullen'!B16</f>
        <v>Bianca Veendorp</v>
      </c>
      <c r="B11" s="104">
        <v>96</v>
      </c>
      <c r="C11" s="93">
        <f>'Voorronden invullen'!E16</f>
        <v>132</v>
      </c>
      <c r="D11" s="93">
        <f>'Voorronden invullen'!F16</f>
        <v>165</v>
      </c>
      <c r="E11" s="93">
        <f>'Voorronden invullen'!G16</f>
        <v>193</v>
      </c>
      <c r="F11" s="93">
        <f>'Voorronden invullen'!H16</f>
        <v>180</v>
      </c>
      <c r="G11" s="99">
        <f t="shared" si="0"/>
        <v>670</v>
      </c>
      <c r="H11" s="93">
        <f t="shared" si="1"/>
        <v>36</v>
      </c>
      <c r="I11" s="93">
        <f t="shared" si="2"/>
        <v>69</v>
      </c>
      <c r="J11" s="93">
        <f t="shared" si="3"/>
        <v>97</v>
      </c>
      <c r="K11" s="93">
        <f t="shared" si="4"/>
        <v>84</v>
      </c>
      <c r="L11" s="99">
        <f t="shared" si="5"/>
        <v>286</v>
      </c>
    </row>
    <row r="12" spans="1:12" ht="18" customHeight="1">
      <c r="A12" s="117" t="str">
        <f>'Voorronden invullen'!B18</f>
        <v>Finy Wetzelaer</v>
      </c>
      <c r="B12" s="104">
        <v>104</v>
      </c>
      <c r="C12" s="93">
        <f>'Voorronden invullen'!E18</f>
        <v>157</v>
      </c>
      <c r="D12" s="93">
        <f>'Voorronden invullen'!F18</f>
        <v>159</v>
      </c>
      <c r="E12" s="93">
        <f>'Voorronden invullen'!G18</f>
        <v>113</v>
      </c>
      <c r="F12" s="93">
        <f>'Voorronden invullen'!H18</f>
        <v>120</v>
      </c>
      <c r="G12" s="99">
        <f t="shared" si="0"/>
        <v>549</v>
      </c>
      <c r="H12" s="93">
        <f t="shared" si="1"/>
        <v>53</v>
      </c>
      <c r="I12" s="93">
        <f t="shared" si="2"/>
        <v>55</v>
      </c>
      <c r="J12" s="93">
        <f t="shared" si="3"/>
        <v>9</v>
      </c>
      <c r="K12" s="93">
        <f t="shared" si="4"/>
        <v>16</v>
      </c>
      <c r="L12" s="99">
        <f t="shared" si="5"/>
        <v>133</v>
      </c>
    </row>
    <row r="13" spans="1:12" ht="18" customHeight="1">
      <c r="A13" s="117" t="str">
        <f>'Voorronden invullen'!B19</f>
        <v>Allie van Breugel</v>
      </c>
      <c r="B13" s="104">
        <v>150</v>
      </c>
      <c r="C13" s="93">
        <f>'Voorronden invullen'!E19</f>
        <v>133</v>
      </c>
      <c r="D13" s="93">
        <f>'Voorronden invullen'!F19</f>
        <v>125</v>
      </c>
      <c r="E13" s="93">
        <f>'Voorronden invullen'!G19</f>
        <v>146</v>
      </c>
      <c r="F13" s="93">
        <f>'Voorronden invullen'!H19</f>
        <v>134</v>
      </c>
      <c r="G13" s="99">
        <f t="shared" si="0"/>
        <v>538</v>
      </c>
      <c r="H13" s="93">
        <f t="shared" si="1"/>
        <v>0</v>
      </c>
      <c r="I13" s="93">
        <f t="shared" si="2"/>
        <v>0</v>
      </c>
      <c r="J13" s="93">
        <f t="shared" si="3"/>
        <v>0</v>
      </c>
      <c r="K13" s="93">
        <f t="shared" si="4"/>
        <v>0</v>
      </c>
      <c r="L13" s="99">
        <f t="shared" si="5"/>
        <v>0</v>
      </c>
    </row>
    <row r="14" spans="1:12" ht="18" customHeight="1">
      <c r="A14" s="117" t="str">
        <f>'Voorronden invullen'!B21</f>
        <v>Mieke Reyneveld</v>
      </c>
      <c r="B14" s="104">
        <v>146</v>
      </c>
      <c r="C14" s="93">
        <f>'Voorronden invullen'!E21</f>
        <v>153</v>
      </c>
      <c r="D14" s="93">
        <f>'Voorronden invullen'!F21</f>
        <v>144</v>
      </c>
      <c r="E14" s="93">
        <f>'Voorronden invullen'!G21</f>
        <v>149</v>
      </c>
      <c r="F14" s="93">
        <f>'Voorronden invullen'!H21</f>
        <v>139</v>
      </c>
      <c r="G14" s="99">
        <f t="shared" si="0"/>
        <v>585</v>
      </c>
      <c r="H14" s="93">
        <f t="shared" si="1"/>
        <v>7</v>
      </c>
      <c r="I14" s="93">
        <f t="shared" si="2"/>
        <v>0</v>
      </c>
      <c r="J14" s="93">
        <f t="shared" si="3"/>
        <v>3</v>
      </c>
      <c r="K14" s="93">
        <f t="shared" si="4"/>
        <v>0</v>
      </c>
      <c r="L14" s="99">
        <f t="shared" si="5"/>
        <v>10</v>
      </c>
    </row>
    <row r="15" spans="1:12" ht="18" customHeight="1">
      <c r="A15" s="117" t="str">
        <f>'Voorronden invullen'!B22</f>
        <v>Simon Klaver</v>
      </c>
      <c r="B15" s="104">
        <v>183</v>
      </c>
      <c r="C15" s="93">
        <f>'Voorronden invullen'!E22</f>
        <v>181</v>
      </c>
      <c r="D15" s="93">
        <f>'Voorronden invullen'!F22</f>
        <v>207</v>
      </c>
      <c r="E15" s="93">
        <f>'Voorronden invullen'!G22</f>
        <v>182</v>
      </c>
      <c r="F15" s="93">
        <f>'Voorronden invullen'!H22</f>
        <v>195</v>
      </c>
      <c r="G15" s="99">
        <f t="shared" si="0"/>
        <v>765</v>
      </c>
      <c r="H15" s="93">
        <f t="shared" si="1"/>
        <v>0</v>
      </c>
      <c r="I15" s="93">
        <f t="shared" si="2"/>
        <v>24</v>
      </c>
      <c r="J15" s="93">
        <f t="shared" si="3"/>
        <v>0</v>
      </c>
      <c r="K15" s="93">
        <f t="shared" si="4"/>
        <v>12</v>
      </c>
      <c r="L15" s="99">
        <f t="shared" si="5"/>
        <v>36</v>
      </c>
    </row>
    <row r="16" spans="1:12" ht="18" customHeight="1">
      <c r="A16" s="117" t="str">
        <f>'Voorronden invullen'!B24</f>
        <v>Chantal de Olde</v>
      </c>
      <c r="B16" s="104">
        <v>216</v>
      </c>
      <c r="C16" s="93">
        <f>'Voorronden invullen'!E24</f>
        <v>151</v>
      </c>
      <c r="D16" s="93">
        <f>'Voorronden invullen'!F24</f>
        <v>135</v>
      </c>
      <c r="E16" s="93">
        <f>'Voorronden invullen'!G24</f>
        <v>114</v>
      </c>
      <c r="F16" s="93">
        <f>'Voorronden invullen'!H24</f>
        <v>104</v>
      </c>
      <c r="G16" s="99">
        <f t="shared" si="0"/>
        <v>504</v>
      </c>
      <c r="H16" s="93">
        <f t="shared" si="1"/>
        <v>0</v>
      </c>
      <c r="I16" s="93">
        <f t="shared" si="2"/>
        <v>0</v>
      </c>
      <c r="J16" s="93">
        <f t="shared" si="3"/>
        <v>0</v>
      </c>
      <c r="K16" s="93">
        <f t="shared" si="4"/>
        <v>0</v>
      </c>
      <c r="L16" s="99">
        <f t="shared" si="5"/>
        <v>0</v>
      </c>
    </row>
    <row r="17" spans="1:13" ht="18" customHeight="1">
      <c r="A17" s="117" t="str">
        <f>'Voorronden invullen'!B25</f>
        <v>Christiaan Veendorp</v>
      </c>
      <c r="B17" s="104">
        <v>186</v>
      </c>
      <c r="C17" s="93">
        <f>'Voorronden invullen'!E25</f>
        <v>236</v>
      </c>
      <c r="D17" s="93">
        <f>'Voorronden invullen'!F25</f>
        <v>216</v>
      </c>
      <c r="E17" s="93">
        <f>'Voorronden invullen'!G25</f>
        <v>223</v>
      </c>
      <c r="F17" s="93">
        <f>'Voorronden invullen'!H25</f>
        <v>204</v>
      </c>
      <c r="G17" s="99">
        <f t="shared" si="0"/>
        <v>879</v>
      </c>
      <c r="H17" s="93">
        <f t="shared" si="1"/>
        <v>50</v>
      </c>
      <c r="I17" s="93">
        <f t="shared" si="2"/>
        <v>30</v>
      </c>
      <c r="J17" s="93">
        <f t="shared" si="3"/>
        <v>37</v>
      </c>
      <c r="K17" s="93">
        <f t="shared" si="4"/>
        <v>18</v>
      </c>
      <c r="L17" s="99">
        <f t="shared" si="5"/>
        <v>135</v>
      </c>
    </row>
    <row r="18" spans="1:13" ht="18" customHeight="1">
      <c r="A18" s="117" t="str">
        <f>'Voorronden invullen'!B27</f>
        <v>Dirk Schut</v>
      </c>
      <c r="B18" s="104"/>
      <c r="C18" s="93">
        <f>'Voorronden invullen'!E27</f>
        <v>186</v>
      </c>
      <c r="D18" s="93">
        <f>'Voorronden invullen'!F27</f>
        <v>138</v>
      </c>
      <c r="E18" s="93">
        <f>'Voorronden invullen'!G27</f>
        <v>177</v>
      </c>
      <c r="F18" s="93">
        <f>'Voorronden invullen'!H27</f>
        <v>228</v>
      </c>
      <c r="G18" s="99">
        <f t="shared" si="0"/>
        <v>729</v>
      </c>
      <c r="H18" s="93">
        <f t="shared" si="1"/>
        <v>186</v>
      </c>
      <c r="I18" s="93">
        <f t="shared" si="2"/>
        <v>138</v>
      </c>
      <c r="J18" s="93">
        <f t="shared" si="3"/>
        <v>177</v>
      </c>
      <c r="K18" s="93">
        <f t="shared" si="4"/>
        <v>228</v>
      </c>
      <c r="L18" s="99">
        <f t="shared" si="5"/>
        <v>729</v>
      </c>
    </row>
    <row r="19" spans="1:13" ht="18" customHeight="1">
      <c r="A19" s="117" t="str">
        <f>'Voorronden invullen'!B28</f>
        <v>Gerd-Jan Visser</v>
      </c>
      <c r="B19" s="104"/>
      <c r="C19" s="93">
        <f>'Voorronden invullen'!E28</f>
        <v>233</v>
      </c>
      <c r="D19" s="93">
        <f>'Voorronden invullen'!F28</f>
        <v>185</v>
      </c>
      <c r="E19" s="93">
        <f>'Voorronden invullen'!G28</f>
        <v>173</v>
      </c>
      <c r="F19" s="93">
        <f>'Voorronden invullen'!H28</f>
        <v>216</v>
      </c>
      <c r="G19" s="99">
        <f t="shared" si="0"/>
        <v>807</v>
      </c>
      <c r="H19" s="93">
        <f t="shared" si="1"/>
        <v>233</v>
      </c>
      <c r="I19" s="93">
        <f t="shared" si="2"/>
        <v>185</v>
      </c>
      <c r="J19" s="93">
        <f t="shared" si="3"/>
        <v>173</v>
      </c>
      <c r="K19" s="93">
        <f t="shared" si="4"/>
        <v>216</v>
      </c>
      <c r="L19" s="99">
        <f t="shared" si="5"/>
        <v>807</v>
      </c>
    </row>
    <row r="20" spans="1:13" ht="18" customHeight="1">
      <c r="A20" s="117" t="str">
        <f>'Voorronden invullen'!B30</f>
        <v>Melanie Schut</v>
      </c>
      <c r="B20" s="104"/>
      <c r="C20" s="93">
        <f>'Voorronden invullen'!E30</f>
        <v>119</v>
      </c>
      <c r="D20" s="93">
        <f>'Voorronden invullen'!F30</f>
        <v>131</v>
      </c>
      <c r="E20" s="93">
        <f>'Voorronden invullen'!G30</f>
        <v>120</v>
      </c>
      <c r="F20" s="93">
        <f>'Voorronden invullen'!H30</f>
        <v>152</v>
      </c>
      <c r="G20" s="99">
        <f t="shared" si="0"/>
        <v>522</v>
      </c>
      <c r="H20" s="93">
        <f t="shared" si="1"/>
        <v>119</v>
      </c>
      <c r="I20" s="93">
        <f t="shared" si="2"/>
        <v>131</v>
      </c>
      <c r="J20" s="93">
        <f t="shared" si="3"/>
        <v>120</v>
      </c>
      <c r="K20" s="93">
        <f t="shared" si="4"/>
        <v>152</v>
      </c>
      <c r="L20" s="99">
        <f t="shared" si="5"/>
        <v>522</v>
      </c>
    </row>
    <row r="21" spans="1:13" ht="18" customHeight="1">
      <c r="A21" s="117" t="str">
        <f>'Voorronden invullen'!B31</f>
        <v>Tessa Visser</v>
      </c>
      <c r="B21" s="104"/>
      <c r="C21" s="93">
        <f>'Voorronden invullen'!E31</f>
        <v>92</v>
      </c>
      <c r="D21" s="93">
        <f>'Voorronden invullen'!F31</f>
        <v>118</v>
      </c>
      <c r="E21" s="93">
        <f>'Voorronden invullen'!G31</f>
        <v>109</v>
      </c>
      <c r="F21" s="93">
        <f>'Voorronden invullen'!H31</f>
        <v>106</v>
      </c>
      <c r="G21" s="99">
        <f t="shared" si="0"/>
        <v>425</v>
      </c>
      <c r="H21" s="93">
        <f t="shared" si="1"/>
        <v>92</v>
      </c>
      <c r="I21" s="93">
        <f t="shared" si="2"/>
        <v>118</v>
      </c>
      <c r="J21" s="93">
        <f t="shared" si="3"/>
        <v>109</v>
      </c>
      <c r="K21" s="93">
        <f t="shared" si="4"/>
        <v>106</v>
      </c>
      <c r="L21" s="99">
        <f t="shared" si="5"/>
        <v>425</v>
      </c>
    </row>
    <row r="22" spans="1:13" ht="18" customHeight="1">
      <c r="A22" s="117" t="str">
        <f>'Voorronden invullen'!B33</f>
        <v>Erwin Vos</v>
      </c>
      <c r="B22" s="104">
        <v>166</v>
      </c>
      <c r="C22" s="93">
        <f>'Voorronden invullen'!E33</f>
        <v>170</v>
      </c>
      <c r="D22" s="93">
        <f>'Voorronden invullen'!F33</f>
        <v>154</v>
      </c>
      <c r="E22" s="93">
        <f>'Voorronden invullen'!G33</f>
        <v>121</v>
      </c>
      <c r="F22" s="93">
        <f>'Voorronden invullen'!H33</f>
        <v>191</v>
      </c>
      <c r="G22" s="99">
        <f t="shared" si="0"/>
        <v>636</v>
      </c>
      <c r="H22" s="93">
        <f t="shared" si="1"/>
        <v>4</v>
      </c>
      <c r="I22" s="93">
        <f t="shared" si="2"/>
        <v>0</v>
      </c>
      <c r="J22" s="93">
        <f t="shared" si="3"/>
        <v>0</v>
      </c>
      <c r="K22" s="93">
        <f t="shared" si="4"/>
        <v>25</v>
      </c>
      <c r="L22" s="99">
        <f t="shared" si="5"/>
        <v>29</v>
      </c>
    </row>
    <row r="23" spans="1:13" ht="18" customHeight="1">
      <c r="A23" s="117" t="str">
        <f>'Voorronden invullen'!B34</f>
        <v>Edwin vd Velde</v>
      </c>
      <c r="B23" s="104">
        <v>157</v>
      </c>
      <c r="C23" s="93">
        <f>'Voorronden invullen'!E34</f>
        <v>160</v>
      </c>
      <c r="D23" s="93">
        <f>'Voorronden invullen'!F34</f>
        <v>151</v>
      </c>
      <c r="E23" s="93">
        <f>'Voorronden invullen'!G34</f>
        <v>164</v>
      </c>
      <c r="F23" s="93">
        <f>'Voorronden invullen'!H34</f>
        <v>166</v>
      </c>
      <c r="G23" s="99">
        <f t="shared" si="0"/>
        <v>641</v>
      </c>
      <c r="H23" s="93">
        <f t="shared" si="1"/>
        <v>3</v>
      </c>
      <c r="I23" s="93">
        <f t="shared" si="2"/>
        <v>0</v>
      </c>
      <c r="J23" s="93">
        <f t="shared" si="3"/>
        <v>7</v>
      </c>
      <c r="K23" s="93">
        <f t="shared" si="4"/>
        <v>9</v>
      </c>
      <c r="L23" s="99">
        <f t="shared" si="5"/>
        <v>19</v>
      </c>
    </row>
    <row r="24" spans="1:13" ht="18" customHeight="1">
      <c r="A24" s="117" t="str">
        <f>'Voorronden invullen'!B36</f>
        <v>Klaas Olivier</v>
      </c>
      <c r="B24" s="104">
        <v>164</v>
      </c>
      <c r="C24" s="93">
        <f>'Voorronden invullen'!E36</f>
        <v>196</v>
      </c>
      <c r="D24" s="93">
        <f>'Voorronden invullen'!F36</f>
        <v>147</v>
      </c>
      <c r="E24" s="93">
        <f>'Voorronden invullen'!G36</f>
        <v>116</v>
      </c>
      <c r="F24" s="93">
        <f>'Voorronden invullen'!H36</f>
        <v>172</v>
      </c>
      <c r="G24" s="99">
        <f t="shared" si="0"/>
        <v>631</v>
      </c>
      <c r="H24" s="93">
        <f t="shared" si="1"/>
        <v>32</v>
      </c>
      <c r="I24" s="93">
        <f t="shared" si="2"/>
        <v>0</v>
      </c>
      <c r="J24" s="93">
        <f t="shared" si="3"/>
        <v>0</v>
      </c>
      <c r="K24" s="93">
        <f t="shared" si="4"/>
        <v>8</v>
      </c>
      <c r="L24" s="99">
        <f t="shared" si="5"/>
        <v>40</v>
      </c>
    </row>
    <row r="25" spans="1:13" s="128" customFormat="1" ht="18" customHeight="1">
      <c r="A25" s="124" t="str">
        <f>'Voorronden invullen'!B37</f>
        <v>René de Rond</v>
      </c>
      <c r="B25" s="125">
        <v>184</v>
      </c>
      <c r="C25" s="126">
        <f>'Voorronden invullen'!E37</f>
        <v>174</v>
      </c>
      <c r="D25" s="126">
        <f>'Voorronden invullen'!F37</f>
        <v>146</v>
      </c>
      <c r="E25" s="126">
        <f>'Voorronden invullen'!G37</f>
        <v>144</v>
      </c>
      <c r="F25" s="126">
        <f>'Voorronden invullen'!H37</f>
        <v>174</v>
      </c>
      <c r="G25" s="127">
        <f t="shared" si="0"/>
        <v>638</v>
      </c>
      <c r="H25" s="126">
        <f t="shared" si="1"/>
        <v>0</v>
      </c>
      <c r="I25" s="126">
        <f t="shared" si="2"/>
        <v>0</v>
      </c>
      <c r="J25" s="126">
        <f t="shared" si="3"/>
        <v>0</v>
      </c>
      <c r="K25" s="126">
        <f t="shared" si="4"/>
        <v>0</v>
      </c>
      <c r="L25" s="127">
        <f t="shared" si="5"/>
        <v>0</v>
      </c>
      <c r="M25" s="128">
        <f>MAX(L$2:L25)</f>
        <v>807</v>
      </c>
    </row>
    <row r="26" spans="1:13" ht="18" customHeight="1">
      <c r="A26" s="117" t="str">
        <f>'Voorronden invullen'!B39</f>
        <v>Miranda Reyneveld</v>
      </c>
      <c r="B26" s="104">
        <v>108</v>
      </c>
      <c r="C26" s="93">
        <f>'Voorronden invullen'!E39</f>
        <v>200</v>
      </c>
      <c r="D26" s="93">
        <f>'Voorronden invullen'!F39</f>
        <v>151</v>
      </c>
      <c r="E26" s="93">
        <f>'Voorronden invullen'!G39</f>
        <v>148</v>
      </c>
      <c r="F26" s="93">
        <f>'Voorronden invullen'!H39</f>
        <v>147</v>
      </c>
      <c r="G26" s="99">
        <f t="shared" si="0"/>
        <v>646</v>
      </c>
      <c r="H26" s="93">
        <f t="shared" si="1"/>
        <v>92</v>
      </c>
      <c r="I26" s="93">
        <f t="shared" si="2"/>
        <v>43</v>
      </c>
      <c r="J26" s="93">
        <f t="shared" si="3"/>
        <v>40</v>
      </c>
      <c r="K26" s="93">
        <f t="shared" si="4"/>
        <v>39</v>
      </c>
      <c r="L26" s="99">
        <f t="shared" si="5"/>
        <v>214</v>
      </c>
    </row>
    <row r="27" spans="1:13" ht="18" customHeight="1">
      <c r="A27" s="117" t="str">
        <f>'Voorronden invullen'!B40</f>
        <v>Louw de Kievit</v>
      </c>
      <c r="B27" s="104">
        <v>108</v>
      </c>
      <c r="C27" s="93">
        <f>'Voorronden invullen'!E40</f>
        <v>176</v>
      </c>
      <c r="D27" s="93">
        <f>'Voorronden invullen'!F40</f>
        <v>160</v>
      </c>
      <c r="E27" s="93">
        <f>'Voorronden invullen'!G40</f>
        <v>145</v>
      </c>
      <c r="F27" s="93">
        <f>'Voorronden invullen'!H40</f>
        <v>153</v>
      </c>
      <c r="G27" s="99">
        <f t="shared" si="0"/>
        <v>634</v>
      </c>
      <c r="H27" s="93">
        <f t="shared" si="1"/>
        <v>68</v>
      </c>
      <c r="I27" s="93">
        <f t="shared" si="2"/>
        <v>52</v>
      </c>
      <c r="J27" s="93">
        <f t="shared" si="3"/>
        <v>37</v>
      </c>
      <c r="K27" s="93">
        <f t="shared" si="4"/>
        <v>45</v>
      </c>
      <c r="L27" s="99">
        <f t="shared" si="5"/>
        <v>202</v>
      </c>
    </row>
    <row r="28" spans="1:13" ht="18" customHeight="1">
      <c r="A28" s="117" t="str">
        <f>'Voorronden invullen'!B42</f>
        <v>Henk van Wezep</v>
      </c>
      <c r="B28" s="104">
        <v>164</v>
      </c>
      <c r="C28" s="93">
        <f>'Voorronden invullen'!E42</f>
        <v>134</v>
      </c>
      <c r="D28" s="93">
        <f>'Voorronden invullen'!F42</f>
        <v>118</v>
      </c>
      <c r="E28" s="93">
        <f>'Voorronden invullen'!G42</f>
        <v>128</v>
      </c>
      <c r="F28" s="93">
        <f>'Voorronden invullen'!H42</f>
        <v>128</v>
      </c>
      <c r="G28" s="99">
        <f t="shared" si="0"/>
        <v>508</v>
      </c>
      <c r="H28" s="93">
        <f t="shared" si="1"/>
        <v>0</v>
      </c>
      <c r="I28" s="93">
        <f t="shared" si="2"/>
        <v>0</v>
      </c>
      <c r="J28" s="93">
        <f t="shared" si="3"/>
        <v>0</v>
      </c>
      <c r="K28" s="93">
        <f t="shared" si="4"/>
        <v>0</v>
      </c>
      <c r="L28" s="99">
        <f t="shared" si="5"/>
        <v>0</v>
      </c>
    </row>
    <row r="29" spans="1:13" ht="18" customHeight="1">
      <c r="A29" s="117" t="str">
        <f>'Voorronden invullen'!B43</f>
        <v>Dave van Wezep</v>
      </c>
      <c r="B29" s="104">
        <v>133</v>
      </c>
      <c r="C29" s="93">
        <f>'Voorronden invullen'!E43</f>
        <v>173</v>
      </c>
      <c r="D29" s="93">
        <f>'Voorronden invullen'!F43</f>
        <v>180</v>
      </c>
      <c r="E29" s="93">
        <f>'Voorronden invullen'!G43</f>
        <v>131</v>
      </c>
      <c r="F29" s="93">
        <f>'Voorronden invullen'!H43</f>
        <v>145</v>
      </c>
      <c r="G29" s="99">
        <f t="shared" si="0"/>
        <v>629</v>
      </c>
      <c r="H29" s="93">
        <f t="shared" si="1"/>
        <v>40</v>
      </c>
      <c r="I29" s="93">
        <f t="shared" si="2"/>
        <v>47</v>
      </c>
      <c r="J29" s="93">
        <f t="shared" si="3"/>
        <v>0</v>
      </c>
      <c r="K29" s="93">
        <f t="shared" si="4"/>
        <v>12</v>
      </c>
      <c r="L29" s="99">
        <f t="shared" si="5"/>
        <v>99</v>
      </c>
    </row>
    <row r="30" spans="1:13" ht="18" customHeight="1">
      <c r="A30" s="117" t="str">
        <f>'Voorronden invullen'!B45</f>
        <v>Elmer van Luijk</v>
      </c>
      <c r="B30" s="104">
        <v>145</v>
      </c>
      <c r="C30" s="93">
        <f>'Voorronden invullen'!E45</f>
        <v>188</v>
      </c>
      <c r="D30" s="93">
        <f>'Voorronden invullen'!F45</f>
        <v>195</v>
      </c>
      <c r="E30" s="93">
        <f>'Voorronden invullen'!G45</f>
        <v>197</v>
      </c>
      <c r="F30" s="93">
        <f>'Voorronden invullen'!H45</f>
        <v>213</v>
      </c>
      <c r="G30" s="99">
        <f t="shared" si="0"/>
        <v>793</v>
      </c>
      <c r="H30" s="93">
        <f t="shared" si="1"/>
        <v>43</v>
      </c>
      <c r="I30" s="93">
        <f t="shared" si="2"/>
        <v>50</v>
      </c>
      <c r="J30" s="93">
        <f t="shared" si="3"/>
        <v>52</v>
      </c>
      <c r="K30" s="93">
        <f t="shared" si="4"/>
        <v>68</v>
      </c>
      <c r="L30" s="99">
        <f t="shared" si="5"/>
        <v>213</v>
      </c>
    </row>
    <row r="31" spans="1:13" ht="18" customHeight="1">
      <c r="A31" s="117" t="str">
        <f>'Voorronden invullen'!B46</f>
        <v>Chris van Prattenburg</v>
      </c>
      <c r="B31" s="104">
        <v>162</v>
      </c>
      <c r="C31" s="93">
        <f>'Voorronden invullen'!E46</f>
        <v>148</v>
      </c>
      <c r="D31" s="93">
        <f>'Voorronden invullen'!F46</f>
        <v>191</v>
      </c>
      <c r="E31" s="93">
        <f>'Voorronden invullen'!G46</f>
        <v>162</v>
      </c>
      <c r="F31" s="93">
        <f>'Voorronden invullen'!H46</f>
        <v>165</v>
      </c>
      <c r="G31" s="99">
        <f t="shared" si="0"/>
        <v>666</v>
      </c>
      <c r="H31" s="93">
        <f t="shared" si="1"/>
        <v>0</v>
      </c>
      <c r="I31" s="93">
        <f t="shared" si="2"/>
        <v>29</v>
      </c>
      <c r="J31" s="93">
        <f t="shared" si="3"/>
        <v>0</v>
      </c>
      <c r="K31" s="93">
        <f t="shared" si="4"/>
        <v>3</v>
      </c>
      <c r="L31" s="99">
        <f t="shared" si="5"/>
        <v>32</v>
      </c>
    </row>
    <row r="32" spans="1:13" ht="18" customHeight="1">
      <c r="A32" s="117" t="str">
        <f>'Voorronden invullen'!B48</f>
        <v>Robin van Prattenburg</v>
      </c>
      <c r="B32" s="104"/>
      <c r="C32" s="93">
        <f>'Voorronden invullen'!E48</f>
        <v>129</v>
      </c>
      <c r="D32" s="93">
        <f>'Voorronden invullen'!F48</f>
        <v>148</v>
      </c>
      <c r="E32" s="93">
        <f>'Voorronden invullen'!G48</f>
        <v>188</v>
      </c>
      <c r="F32" s="93">
        <f>'Voorronden invullen'!H48</f>
        <v>133</v>
      </c>
      <c r="G32" s="99">
        <f t="shared" si="0"/>
        <v>598</v>
      </c>
      <c r="H32" s="93">
        <f t="shared" si="1"/>
        <v>129</v>
      </c>
      <c r="I32" s="93">
        <f t="shared" si="2"/>
        <v>148</v>
      </c>
      <c r="J32" s="93">
        <f t="shared" si="3"/>
        <v>188</v>
      </c>
      <c r="K32" s="93">
        <f t="shared" si="4"/>
        <v>133</v>
      </c>
      <c r="L32" s="99">
        <f t="shared" si="5"/>
        <v>598</v>
      </c>
    </row>
    <row r="33" spans="1:12" ht="18" customHeight="1">
      <c r="A33" s="117" t="str">
        <f>'Voorronden invullen'!B49</f>
        <v>Mannee van Luijk</v>
      </c>
      <c r="B33" s="104"/>
      <c r="C33" s="93">
        <f>'Voorronden invullen'!E49</f>
        <v>112</v>
      </c>
      <c r="D33" s="93">
        <f>'Voorronden invullen'!F49</f>
        <v>133</v>
      </c>
      <c r="E33" s="93">
        <f>'Voorronden invullen'!G49</f>
        <v>186</v>
      </c>
      <c r="F33" s="93">
        <f>'Voorronden invullen'!H49</f>
        <v>183</v>
      </c>
      <c r="G33" s="99">
        <f t="shared" si="0"/>
        <v>614</v>
      </c>
      <c r="H33" s="93">
        <f t="shared" si="1"/>
        <v>112</v>
      </c>
      <c r="I33" s="93">
        <f t="shared" si="2"/>
        <v>133</v>
      </c>
      <c r="J33" s="93">
        <f t="shared" si="3"/>
        <v>186</v>
      </c>
      <c r="K33" s="93">
        <f t="shared" si="4"/>
        <v>183</v>
      </c>
      <c r="L33" s="99">
        <f t="shared" si="5"/>
        <v>614</v>
      </c>
    </row>
    <row r="34" spans="1:12" ht="18" customHeight="1">
      <c r="A34" s="117" t="str">
        <f>'Voorronden invullen'!B51</f>
        <v>Thijs Borgijink</v>
      </c>
      <c r="B34" s="104">
        <v>116</v>
      </c>
      <c r="C34" s="93">
        <f>'Voorronden invullen'!E51</f>
        <v>125</v>
      </c>
      <c r="D34" s="93">
        <f>'Voorronden invullen'!F51</f>
        <v>162</v>
      </c>
      <c r="E34" s="93">
        <f>'Voorronden invullen'!G51</f>
        <v>129</v>
      </c>
      <c r="F34" s="93">
        <f>'Voorronden invullen'!H51</f>
        <v>143</v>
      </c>
      <c r="G34" s="99">
        <f t="shared" ref="G34:G43" si="6">SUM(C34:F34)</f>
        <v>559</v>
      </c>
      <c r="H34" s="93">
        <f t="shared" ref="H34:H43" si="7">IF(C34&gt;$B34,C34-$B34,0)</f>
        <v>9</v>
      </c>
      <c r="I34" s="93">
        <f t="shared" ref="I34:I43" si="8">IF(D34&gt;$B34,D34-$B34,0)</f>
        <v>46</v>
      </c>
      <c r="J34" s="93">
        <f t="shared" ref="J34:J43" si="9">IF(E34&gt;$B34,E34-$B34,0)</f>
        <v>13</v>
      </c>
      <c r="K34" s="93">
        <f t="shared" ref="K34:K43" si="10">IF(F34&gt;$B34,F34-$B34,0)</f>
        <v>27</v>
      </c>
      <c r="L34" s="99">
        <f t="shared" ref="L34:L43" si="11">SUM(H34:K34)</f>
        <v>95</v>
      </c>
    </row>
    <row r="35" spans="1:12" ht="18" customHeight="1">
      <c r="A35" s="117" t="str">
        <f>'Voorronden invullen'!B52</f>
        <v>Karen Ballast</v>
      </c>
      <c r="B35" s="104">
        <v>141</v>
      </c>
      <c r="C35" s="93">
        <f>'Voorronden invullen'!E52</f>
        <v>110</v>
      </c>
      <c r="D35" s="93">
        <f>'Voorronden invullen'!F52</f>
        <v>125</v>
      </c>
      <c r="E35" s="93">
        <f>'Voorronden invullen'!G52</f>
        <v>92</v>
      </c>
      <c r="F35" s="93">
        <f>'Voorronden invullen'!H52</f>
        <v>95</v>
      </c>
      <c r="G35" s="99">
        <f t="shared" si="6"/>
        <v>422</v>
      </c>
      <c r="H35" s="93">
        <f t="shared" si="7"/>
        <v>0</v>
      </c>
      <c r="I35" s="93">
        <f t="shared" si="8"/>
        <v>0</v>
      </c>
      <c r="J35" s="93">
        <f t="shared" si="9"/>
        <v>0</v>
      </c>
      <c r="K35" s="93">
        <f t="shared" si="10"/>
        <v>0</v>
      </c>
      <c r="L35" s="99">
        <f t="shared" si="11"/>
        <v>0</v>
      </c>
    </row>
    <row r="36" spans="1:12" ht="18" customHeight="1">
      <c r="A36" s="117" t="str">
        <f>'Voorronden invullen'!B54</f>
        <v>Sjoerd Huizinga</v>
      </c>
      <c r="B36" s="104">
        <v>147</v>
      </c>
      <c r="C36" s="93">
        <f>'Voorronden invullen'!E54</f>
        <v>138</v>
      </c>
      <c r="D36" s="93">
        <f>'Voorronden invullen'!F54</f>
        <v>107</v>
      </c>
      <c r="E36" s="93">
        <f>'Voorronden invullen'!G54</f>
        <v>135</v>
      </c>
      <c r="F36" s="93">
        <f>'Voorronden invullen'!H54</f>
        <v>169</v>
      </c>
      <c r="G36" s="99">
        <f t="shared" si="6"/>
        <v>549</v>
      </c>
      <c r="H36" s="93">
        <f t="shared" si="7"/>
        <v>0</v>
      </c>
      <c r="I36" s="93">
        <f t="shared" si="8"/>
        <v>0</v>
      </c>
      <c r="J36" s="93">
        <f t="shared" si="9"/>
        <v>0</v>
      </c>
      <c r="K36" s="93">
        <f t="shared" si="10"/>
        <v>22</v>
      </c>
      <c r="L36" s="99">
        <f t="shared" si="11"/>
        <v>22</v>
      </c>
    </row>
    <row r="37" spans="1:12" ht="18" customHeight="1">
      <c r="A37" s="117" t="str">
        <f>'Voorronden invullen'!B55</f>
        <v>Rick de Wit</v>
      </c>
      <c r="B37" s="104">
        <v>162</v>
      </c>
      <c r="C37" s="93">
        <f>'Voorronden invullen'!E55</f>
        <v>159</v>
      </c>
      <c r="D37" s="93">
        <f>'Voorronden invullen'!F55</f>
        <v>213</v>
      </c>
      <c r="E37" s="93">
        <f>'Voorronden invullen'!G55</f>
        <v>155</v>
      </c>
      <c r="F37" s="93">
        <f>'Voorronden invullen'!H55</f>
        <v>201</v>
      </c>
      <c r="G37" s="99">
        <f t="shared" si="6"/>
        <v>728</v>
      </c>
      <c r="H37" s="93">
        <f t="shared" si="7"/>
        <v>0</v>
      </c>
      <c r="I37" s="93">
        <f t="shared" si="8"/>
        <v>51</v>
      </c>
      <c r="J37" s="93">
        <f t="shared" si="9"/>
        <v>0</v>
      </c>
      <c r="K37" s="93">
        <f t="shared" si="10"/>
        <v>39</v>
      </c>
      <c r="L37" s="99">
        <f t="shared" si="11"/>
        <v>90</v>
      </c>
    </row>
    <row r="38" spans="1:12" ht="18" customHeight="1">
      <c r="A38" s="117" t="str">
        <f>'Voorronden invullen'!B57</f>
        <v>Belinda van Eerde</v>
      </c>
      <c r="B38" s="104">
        <v>164</v>
      </c>
      <c r="C38" s="93">
        <f>'Voorronden invullen'!E57</f>
        <v>169</v>
      </c>
      <c r="D38" s="93">
        <f>'Voorronden invullen'!F57</f>
        <v>176</v>
      </c>
      <c r="E38" s="93">
        <f>'Voorronden invullen'!G57</f>
        <v>140</v>
      </c>
      <c r="F38" s="93">
        <f>'Voorronden invullen'!H57</f>
        <v>178</v>
      </c>
      <c r="G38" s="99">
        <f t="shared" si="6"/>
        <v>663</v>
      </c>
      <c r="H38" s="93">
        <f t="shared" si="7"/>
        <v>5</v>
      </c>
      <c r="I38" s="93">
        <f t="shared" si="8"/>
        <v>12</v>
      </c>
      <c r="J38" s="93">
        <f t="shared" si="9"/>
        <v>0</v>
      </c>
      <c r="K38" s="93">
        <f t="shared" si="10"/>
        <v>14</v>
      </c>
      <c r="L38" s="99">
        <f t="shared" si="11"/>
        <v>31</v>
      </c>
    </row>
    <row r="39" spans="1:12" ht="18" customHeight="1">
      <c r="A39" s="117" t="str">
        <f>'Voorronden invullen'!B58</f>
        <v>Karin Jol</v>
      </c>
      <c r="B39" s="104">
        <v>169</v>
      </c>
      <c r="C39" s="93">
        <f>'Voorronden invullen'!E58</f>
        <v>137</v>
      </c>
      <c r="D39" s="93">
        <f>'Voorronden invullen'!F58</f>
        <v>171</v>
      </c>
      <c r="E39" s="93">
        <f>'Voorronden invullen'!G58</f>
        <v>229</v>
      </c>
      <c r="F39" s="93">
        <f>'Voorronden invullen'!H58</f>
        <v>144</v>
      </c>
      <c r="G39" s="99">
        <f t="shared" si="6"/>
        <v>681</v>
      </c>
      <c r="H39" s="93">
        <f t="shared" si="7"/>
        <v>0</v>
      </c>
      <c r="I39" s="93">
        <f t="shared" si="8"/>
        <v>2</v>
      </c>
      <c r="J39" s="93">
        <f t="shared" si="9"/>
        <v>60</v>
      </c>
      <c r="K39" s="93">
        <f t="shared" si="10"/>
        <v>0</v>
      </c>
      <c r="L39" s="99">
        <f t="shared" si="11"/>
        <v>62</v>
      </c>
    </row>
    <row r="40" spans="1:12" ht="18" customHeight="1">
      <c r="A40" s="117" t="str">
        <f>'Voorronden invullen'!B60</f>
        <v>Rick Bouma</v>
      </c>
      <c r="B40" s="104">
        <v>199</v>
      </c>
      <c r="C40" s="93">
        <f>'Voorronden invullen'!E60</f>
        <v>147</v>
      </c>
      <c r="D40" s="93">
        <f>'Voorronden invullen'!F60</f>
        <v>137</v>
      </c>
      <c r="E40" s="93">
        <f>'Voorronden invullen'!G60</f>
        <v>122</v>
      </c>
      <c r="F40" s="93">
        <f>'Voorronden invullen'!H60</f>
        <v>160</v>
      </c>
      <c r="G40" s="99">
        <f t="shared" si="6"/>
        <v>566</v>
      </c>
      <c r="H40" s="93">
        <f t="shared" si="7"/>
        <v>0</v>
      </c>
      <c r="I40" s="93">
        <f t="shared" si="8"/>
        <v>0</v>
      </c>
      <c r="J40" s="93">
        <f t="shared" si="9"/>
        <v>0</v>
      </c>
      <c r="K40" s="93">
        <f t="shared" si="10"/>
        <v>0</v>
      </c>
      <c r="L40" s="99">
        <f t="shared" si="11"/>
        <v>0</v>
      </c>
    </row>
    <row r="41" spans="1:12" ht="18" customHeight="1">
      <c r="A41" s="117" t="str">
        <f>'Voorronden invullen'!B61</f>
        <v>Mike van Wezep</v>
      </c>
      <c r="B41" s="104">
        <v>174</v>
      </c>
      <c r="C41" s="93">
        <f>'Voorronden invullen'!E61</f>
        <v>227</v>
      </c>
      <c r="D41" s="93">
        <f>'Voorronden invullen'!F61</f>
        <v>166</v>
      </c>
      <c r="E41" s="93">
        <f>'Voorronden invullen'!G61</f>
        <v>123</v>
      </c>
      <c r="F41" s="93">
        <f>'Voorronden invullen'!H61</f>
        <v>109</v>
      </c>
      <c r="G41" s="99">
        <f t="shared" si="6"/>
        <v>625</v>
      </c>
      <c r="H41" s="93">
        <f t="shared" si="7"/>
        <v>53</v>
      </c>
      <c r="I41" s="93">
        <f t="shared" si="8"/>
        <v>0</v>
      </c>
      <c r="J41" s="93">
        <f t="shared" si="9"/>
        <v>0</v>
      </c>
      <c r="K41" s="93">
        <f t="shared" si="10"/>
        <v>0</v>
      </c>
      <c r="L41" s="99">
        <f t="shared" si="11"/>
        <v>53</v>
      </c>
    </row>
    <row r="42" spans="1:12" ht="18" customHeight="1">
      <c r="A42" s="117" t="str">
        <f>'Voorronden invullen'!B63</f>
        <v>Dennis Veen</v>
      </c>
      <c r="B42" s="104">
        <v>121</v>
      </c>
      <c r="C42" s="93">
        <f>'Voorronden invullen'!E63</f>
        <v>217</v>
      </c>
      <c r="D42" s="93">
        <f>'Voorronden invullen'!F63</f>
        <v>213</v>
      </c>
      <c r="E42" s="93">
        <f>'Voorronden invullen'!G63</f>
        <v>160</v>
      </c>
      <c r="F42" s="93">
        <f>'Voorronden invullen'!H63</f>
        <v>226</v>
      </c>
      <c r="G42" s="99">
        <f t="shared" si="6"/>
        <v>816</v>
      </c>
      <c r="H42" s="93">
        <f t="shared" si="7"/>
        <v>96</v>
      </c>
      <c r="I42" s="93">
        <f t="shared" si="8"/>
        <v>92</v>
      </c>
      <c r="J42" s="93">
        <f t="shared" si="9"/>
        <v>39</v>
      </c>
      <c r="K42" s="93">
        <f t="shared" si="10"/>
        <v>105</v>
      </c>
      <c r="L42" s="99">
        <f t="shared" si="11"/>
        <v>332</v>
      </c>
    </row>
    <row r="43" spans="1:12" ht="18" customHeight="1">
      <c r="A43" s="117" t="str">
        <f>'Voorronden invullen'!B64</f>
        <v>Frank Veen</v>
      </c>
      <c r="B43" s="104">
        <v>128</v>
      </c>
      <c r="C43" s="93">
        <f>'Voorronden invullen'!E64</f>
        <v>134</v>
      </c>
      <c r="D43" s="93">
        <f>'Voorronden invullen'!F64</f>
        <v>112</v>
      </c>
      <c r="E43" s="93">
        <f>'Voorronden invullen'!G64</f>
        <v>139</v>
      </c>
      <c r="F43" s="93">
        <f>'Voorronden invullen'!H64</f>
        <v>136</v>
      </c>
      <c r="G43" s="99">
        <f t="shared" si="6"/>
        <v>521</v>
      </c>
      <c r="H43" s="93">
        <f t="shared" si="7"/>
        <v>6</v>
      </c>
      <c r="I43" s="93">
        <f t="shared" si="8"/>
        <v>0</v>
      </c>
      <c r="J43" s="93">
        <f t="shared" si="9"/>
        <v>11</v>
      </c>
      <c r="K43" s="93">
        <f t="shared" si="10"/>
        <v>8</v>
      </c>
      <c r="L43" s="99">
        <f t="shared" si="11"/>
        <v>25</v>
      </c>
    </row>
    <row r="44" spans="1:12" ht="18" customHeight="1">
      <c r="A44" s="117" t="str">
        <f>'Voorronden invullen'!B66</f>
        <v>Lodewijk Vogelzang</v>
      </c>
      <c r="B44" s="104">
        <v>143</v>
      </c>
      <c r="C44" s="93">
        <f>'Voorronden invullen'!E66</f>
        <v>234</v>
      </c>
      <c r="D44" s="93">
        <f>'Voorronden invullen'!F66</f>
        <v>149</v>
      </c>
      <c r="E44" s="93">
        <f>'Voorronden invullen'!G66</f>
        <v>162</v>
      </c>
      <c r="F44" s="93">
        <f>'Voorronden invullen'!H66</f>
        <v>203</v>
      </c>
      <c r="G44" s="99">
        <f t="shared" ref="G44:G49" si="12">SUM(C44:F44)</f>
        <v>748</v>
      </c>
      <c r="H44" s="93">
        <f t="shared" ref="H44:K49" si="13">IF(C44&gt;$B44,C44-$B44,0)</f>
        <v>91</v>
      </c>
      <c r="I44" s="93">
        <f t="shared" si="13"/>
        <v>6</v>
      </c>
      <c r="J44" s="93">
        <f t="shared" si="13"/>
        <v>19</v>
      </c>
      <c r="K44" s="93">
        <f t="shared" si="13"/>
        <v>60</v>
      </c>
      <c r="L44" s="99">
        <f t="shared" ref="L44:L49" si="14">SUM(H44:K44)</f>
        <v>176</v>
      </c>
    </row>
    <row r="45" spans="1:12" ht="18" customHeight="1">
      <c r="A45" s="117" t="str">
        <f>'Voorronden invullen'!B67</f>
        <v>Jan Zandvliet</v>
      </c>
      <c r="B45" s="104">
        <v>161</v>
      </c>
      <c r="C45" s="93">
        <f>'Voorronden invullen'!E67</f>
        <v>136</v>
      </c>
      <c r="D45" s="93">
        <f>'Voorronden invullen'!F67</f>
        <v>146</v>
      </c>
      <c r="E45" s="93">
        <f>'Voorronden invullen'!G67</f>
        <v>179</v>
      </c>
      <c r="F45" s="93">
        <f>'Voorronden invullen'!H67</f>
        <v>139</v>
      </c>
      <c r="G45" s="99">
        <f t="shared" si="12"/>
        <v>600</v>
      </c>
      <c r="H45" s="93">
        <f t="shared" si="13"/>
        <v>0</v>
      </c>
      <c r="I45" s="93">
        <f t="shared" si="13"/>
        <v>0</v>
      </c>
      <c r="J45" s="93">
        <f t="shared" si="13"/>
        <v>18</v>
      </c>
      <c r="K45" s="93">
        <f t="shared" si="13"/>
        <v>0</v>
      </c>
      <c r="L45" s="99">
        <f t="shared" si="14"/>
        <v>18</v>
      </c>
    </row>
    <row r="46" spans="1:12" ht="18" customHeight="1">
      <c r="A46" s="117" t="str">
        <f>'Voorronden invullen'!B69</f>
        <v>Diana Nauta</v>
      </c>
      <c r="B46" s="104">
        <v>110</v>
      </c>
      <c r="C46" s="93">
        <f>'Voorronden invullen'!E69</f>
        <v>159</v>
      </c>
      <c r="D46" s="93">
        <f>'Voorronden invullen'!F69</f>
        <v>166</v>
      </c>
      <c r="E46" s="93">
        <f>'Voorronden invullen'!G69</f>
        <v>145</v>
      </c>
      <c r="F46" s="93">
        <f>'Voorronden invullen'!H69</f>
        <v>164</v>
      </c>
      <c r="G46" s="99">
        <f t="shared" si="12"/>
        <v>634</v>
      </c>
      <c r="H46" s="93">
        <f t="shared" si="13"/>
        <v>49</v>
      </c>
      <c r="I46" s="93">
        <f t="shared" si="13"/>
        <v>56</v>
      </c>
      <c r="J46" s="93">
        <f t="shared" si="13"/>
        <v>35</v>
      </c>
      <c r="K46" s="93">
        <f t="shared" si="13"/>
        <v>54</v>
      </c>
      <c r="L46" s="99">
        <f t="shared" si="14"/>
        <v>194</v>
      </c>
    </row>
    <row r="47" spans="1:12" ht="18" customHeight="1">
      <c r="A47" s="117" t="str">
        <f>'Voorronden invullen'!B70</f>
        <v>Gerard Nauta</v>
      </c>
      <c r="B47" s="104">
        <v>118</v>
      </c>
      <c r="C47" s="93">
        <f>'Voorronden invullen'!E70</f>
        <v>154</v>
      </c>
      <c r="D47" s="93">
        <f>'Voorronden invullen'!F70</f>
        <v>158</v>
      </c>
      <c r="E47" s="93">
        <f>'Voorronden invullen'!G70</f>
        <v>146</v>
      </c>
      <c r="F47" s="93">
        <f>'Voorronden invullen'!H70</f>
        <v>160</v>
      </c>
      <c r="G47" s="99">
        <f t="shared" si="12"/>
        <v>618</v>
      </c>
      <c r="H47" s="93">
        <f t="shared" si="13"/>
        <v>36</v>
      </c>
      <c r="I47" s="93">
        <f t="shared" si="13"/>
        <v>40</v>
      </c>
      <c r="J47" s="93">
        <f t="shared" si="13"/>
        <v>28</v>
      </c>
      <c r="K47" s="93">
        <f t="shared" si="13"/>
        <v>42</v>
      </c>
      <c r="L47" s="99">
        <f t="shared" si="14"/>
        <v>146</v>
      </c>
    </row>
    <row r="48" spans="1:12" ht="18" customHeight="1">
      <c r="A48" s="117" t="str">
        <f>'Voorronden invullen'!B72</f>
        <v>Marcel Reinders</v>
      </c>
      <c r="B48" s="104">
        <v>160</v>
      </c>
      <c r="C48" s="93">
        <f>'Voorronden invullen'!E72</f>
        <v>163</v>
      </c>
      <c r="D48" s="93">
        <f>'Voorronden invullen'!F72</f>
        <v>155</v>
      </c>
      <c r="E48" s="93">
        <f>'Voorronden invullen'!G72</f>
        <v>173</v>
      </c>
      <c r="F48" s="93">
        <f>'Voorronden invullen'!H72</f>
        <v>245</v>
      </c>
      <c r="G48" s="99">
        <f t="shared" si="12"/>
        <v>736</v>
      </c>
      <c r="H48" s="93">
        <f t="shared" si="13"/>
        <v>3</v>
      </c>
      <c r="I48" s="93">
        <f t="shared" si="13"/>
        <v>0</v>
      </c>
      <c r="J48" s="93">
        <f t="shared" si="13"/>
        <v>13</v>
      </c>
      <c r="K48" s="93">
        <f t="shared" si="13"/>
        <v>85</v>
      </c>
      <c r="L48" s="99">
        <f t="shared" si="14"/>
        <v>101</v>
      </c>
    </row>
    <row r="49" spans="1:12" ht="18" customHeight="1">
      <c r="A49" s="117" t="str">
        <f>'Voorronden invullen'!B73</f>
        <v>Reinder Reinders</v>
      </c>
      <c r="B49" s="104">
        <v>149</v>
      </c>
      <c r="C49" s="93">
        <f>'Voorronden invullen'!E73</f>
        <v>183</v>
      </c>
      <c r="D49" s="93">
        <f>'Voorronden invullen'!F73</f>
        <v>177</v>
      </c>
      <c r="E49" s="93">
        <f>'Voorronden invullen'!G73</f>
        <v>160</v>
      </c>
      <c r="F49" s="93">
        <f>'Voorronden invullen'!H73</f>
        <v>196</v>
      </c>
      <c r="G49" s="99">
        <f t="shared" si="12"/>
        <v>716</v>
      </c>
      <c r="H49" s="93">
        <f t="shared" si="13"/>
        <v>34</v>
      </c>
      <c r="I49" s="93">
        <f t="shared" si="13"/>
        <v>28</v>
      </c>
      <c r="J49" s="93">
        <f t="shared" si="13"/>
        <v>11</v>
      </c>
      <c r="K49" s="93">
        <f t="shared" si="13"/>
        <v>47</v>
      </c>
      <c r="L49" s="99">
        <f t="shared" si="14"/>
        <v>120</v>
      </c>
    </row>
    <row r="50" spans="1:12" ht="18" customHeight="1">
      <c r="A50" s="117">
        <f>'Voorronden invullen'!B75</f>
        <v>0</v>
      </c>
      <c r="B50" s="104">
        <v>150</v>
      </c>
      <c r="C50" s="93">
        <f>'Voorronden invullen'!E75</f>
        <v>0</v>
      </c>
      <c r="D50" s="93">
        <f>'Voorronden invullen'!F75</f>
        <v>0</v>
      </c>
      <c r="E50" s="93">
        <f>'Voorronden invullen'!G75</f>
        <v>0</v>
      </c>
      <c r="F50" s="93">
        <f>'Voorronden invullen'!H75</f>
        <v>0</v>
      </c>
      <c r="G50" s="99">
        <f t="shared" ref="G50:G65" si="15">SUM(C50:F50)</f>
        <v>0</v>
      </c>
      <c r="H50" s="93">
        <f t="shared" ref="H50:H65" si="16">IF(C50&gt;$B50,C50-$B50,0)</f>
        <v>0</v>
      </c>
      <c r="I50" s="93">
        <f t="shared" ref="I50:I65" si="17">IF(D50&gt;$B50,D50-$B50,0)</f>
        <v>0</v>
      </c>
      <c r="J50" s="93">
        <f t="shared" ref="J50:J65" si="18">IF(E50&gt;$B50,E50-$B50,0)</f>
        <v>0</v>
      </c>
      <c r="K50" s="93">
        <f t="shared" ref="K50:K65" si="19">IF(F50&gt;$B50,F50-$B50,0)</f>
        <v>0</v>
      </c>
      <c r="L50" s="99">
        <f t="shared" ref="L50:L65" si="20">SUM(H50:K50)</f>
        <v>0</v>
      </c>
    </row>
    <row r="51" spans="1:12" ht="18" customHeight="1">
      <c r="A51" s="117">
        <f>'Voorronden invullen'!B76</f>
        <v>0</v>
      </c>
      <c r="B51" s="104">
        <v>122</v>
      </c>
      <c r="C51" s="93">
        <f>'Voorronden invullen'!E76</f>
        <v>0</v>
      </c>
      <c r="D51" s="93">
        <f>'Voorronden invullen'!F76</f>
        <v>0</v>
      </c>
      <c r="E51" s="93">
        <f>'Voorronden invullen'!G76</f>
        <v>0</v>
      </c>
      <c r="F51" s="93">
        <f>'Voorronden invullen'!H76</f>
        <v>0</v>
      </c>
      <c r="G51" s="99">
        <f t="shared" si="15"/>
        <v>0</v>
      </c>
      <c r="H51" s="93">
        <f t="shared" si="16"/>
        <v>0</v>
      </c>
      <c r="I51" s="93">
        <f t="shared" si="17"/>
        <v>0</v>
      </c>
      <c r="J51" s="93">
        <f t="shared" si="18"/>
        <v>0</v>
      </c>
      <c r="K51" s="93">
        <f t="shared" si="19"/>
        <v>0</v>
      </c>
      <c r="L51" s="99">
        <f t="shared" si="20"/>
        <v>0</v>
      </c>
    </row>
    <row r="52" spans="1:12" ht="18" customHeight="1">
      <c r="A52" s="117">
        <f>'Voorronden invullen'!B78</f>
        <v>0</v>
      </c>
      <c r="B52" s="104">
        <v>178</v>
      </c>
      <c r="C52" s="93">
        <f>'Voorronden invullen'!E78</f>
        <v>0</v>
      </c>
      <c r="D52" s="93">
        <f>'Voorronden invullen'!F78</f>
        <v>0</v>
      </c>
      <c r="E52" s="93">
        <f>'Voorronden invullen'!G78</f>
        <v>0</v>
      </c>
      <c r="F52" s="93">
        <f>'Voorronden invullen'!H78</f>
        <v>0</v>
      </c>
      <c r="G52" s="99">
        <f t="shared" si="15"/>
        <v>0</v>
      </c>
      <c r="H52" s="93">
        <f t="shared" si="16"/>
        <v>0</v>
      </c>
      <c r="I52" s="93">
        <f t="shared" si="17"/>
        <v>0</v>
      </c>
      <c r="J52" s="93">
        <f t="shared" si="18"/>
        <v>0</v>
      </c>
      <c r="K52" s="93">
        <f t="shared" si="19"/>
        <v>0</v>
      </c>
      <c r="L52" s="99">
        <f t="shared" si="20"/>
        <v>0</v>
      </c>
    </row>
    <row r="53" spans="1:12" ht="18" customHeight="1">
      <c r="A53" s="117">
        <f>'Voorronden invullen'!B79</f>
        <v>0</v>
      </c>
      <c r="B53" s="104">
        <v>176</v>
      </c>
      <c r="C53" s="93">
        <f>'Voorronden invullen'!E79</f>
        <v>0</v>
      </c>
      <c r="D53" s="93">
        <f>'Voorronden invullen'!F79</f>
        <v>0</v>
      </c>
      <c r="E53" s="93">
        <f>'Voorronden invullen'!G79</f>
        <v>0</v>
      </c>
      <c r="F53" s="93">
        <f>'Voorronden invullen'!H79</f>
        <v>0</v>
      </c>
      <c r="G53" s="99">
        <f t="shared" si="15"/>
        <v>0</v>
      </c>
      <c r="H53" s="93">
        <f t="shared" si="16"/>
        <v>0</v>
      </c>
      <c r="I53" s="93">
        <f t="shared" si="17"/>
        <v>0</v>
      </c>
      <c r="J53" s="93">
        <f t="shared" si="18"/>
        <v>0</v>
      </c>
      <c r="K53" s="93">
        <f t="shared" si="19"/>
        <v>0</v>
      </c>
      <c r="L53" s="99">
        <f t="shared" si="20"/>
        <v>0</v>
      </c>
    </row>
    <row r="54" spans="1:12" ht="18" customHeight="1">
      <c r="A54" s="117">
        <f>'Voorronden invullen'!B81</f>
        <v>0</v>
      </c>
      <c r="B54" s="104">
        <v>198</v>
      </c>
      <c r="C54" s="93">
        <f>'Voorronden invullen'!E81</f>
        <v>0</v>
      </c>
      <c r="D54" s="93">
        <f>'Voorronden invullen'!F81</f>
        <v>0</v>
      </c>
      <c r="E54" s="93">
        <f>'Voorronden invullen'!G81</f>
        <v>0</v>
      </c>
      <c r="F54" s="93">
        <f>'Voorronden invullen'!H81</f>
        <v>0</v>
      </c>
      <c r="G54" s="99">
        <f t="shared" si="15"/>
        <v>0</v>
      </c>
      <c r="H54" s="93">
        <f t="shared" si="16"/>
        <v>0</v>
      </c>
      <c r="I54" s="93">
        <f t="shared" si="17"/>
        <v>0</v>
      </c>
      <c r="J54" s="93">
        <f t="shared" si="18"/>
        <v>0</v>
      </c>
      <c r="K54" s="93">
        <f t="shared" si="19"/>
        <v>0</v>
      </c>
      <c r="L54" s="99">
        <f t="shared" si="20"/>
        <v>0</v>
      </c>
    </row>
    <row r="55" spans="1:12" ht="18" customHeight="1">
      <c r="A55" s="117">
        <f>'Voorronden invullen'!B82</f>
        <v>0</v>
      </c>
      <c r="B55" s="104">
        <v>173</v>
      </c>
      <c r="C55" s="93">
        <f>'Voorronden invullen'!E82</f>
        <v>0</v>
      </c>
      <c r="D55" s="93">
        <f>'Voorronden invullen'!F82</f>
        <v>0</v>
      </c>
      <c r="E55" s="93">
        <f>'Voorronden invullen'!G82</f>
        <v>0</v>
      </c>
      <c r="F55" s="93">
        <f>'Voorronden invullen'!H82</f>
        <v>0</v>
      </c>
      <c r="G55" s="99">
        <f t="shared" si="15"/>
        <v>0</v>
      </c>
      <c r="H55" s="93">
        <f t="shared" si="16"/>
        <v>0</v>
      </c>
      <c r="I55" s="93">
        <f t="shared" si="17"/>
        <v>0</v>
      </c>
      <c r="J55" s="93">
        <f t="shared" si="18"/>
        <v>0</v>
      </c>
      <c r="K55" s="93">
        <f t="shared" si="19"/>
        <v>0</v>
      </c>
      <c r="L55" s="99">
        <f t="shared" si="20"/>
        <v>0</v>
      </c>
    </row>
    <row r="56" spans="1:12" ht="18" customHeight="1">
      <c r="A56" s="117">
        <f>'Voorronden invullen'!B84</f>
        <v>0</v>
      </c>
      <c r="B56" s="104">
        <v>184</v>
      </c>
      <c r="C56" s="93">
        <f>'Voorronden invullen'!E84</f>
        <v>0</v>
      </c>
      <c r="D56" s="93">
        <f>'Voorronden invullen'!F84</f>
        <v>0</v>
      </c>
      <c r="E56" s="93">
        <f>'Voorronden invullen'!G84</f>
        <v>0</v>
      </c>
      <c r="F56" s="93">
        <f>'Voorronden invullen'!H84</f>
        <v>0</v>
      </c>
      <c r="G56" s="99">
        <f t="shared" si="15"/>
        <v>0</v>
      </c>
      <c r="H56" s="93">
        <f t="shared" si="16"/>
        <v>0</v>
      </c>
      <c r="I56" s="93">
        <f t="shared" si="17"/>
        <v>0</v>
      </c>
      <c r="J56" s="93">
        <f t="shared" si="18"/>
        <v>0</v>
      </c>
      <c r="K56" s="93">
        <f t="shared" si="19"/>
        <v>0</v>
      </c>
      <c r="L56" s="99">
        <f t="shared" si="20"/>
        <v>0</v>
      </c>
    </row>
    <row r="57" spans="1:12" ht="18" customHeight="1">
      <c r="A57" s="117">
        <f>'Voorronden invullen'!B85</f>
        <v>0</v>
      </c>
      <c r="B57" s="104">
        <v>168</v>
      </c>
      <c r="C57" s="93">
        <f>'Voorronden invullen'!E85</f>
        <v>0</v>
      </c>
      <c r="D57" s="93">
        <f>'Voorronden invullen'!F85</f>
        <v>0</v>
      </c>
      <c r="E57" s="93">
        <f>'Voorronden invullen'!G85</f>
        <v>0</v>
      </c>
      <c r="F57" s="93">
        <f>'Voorronden invullen'!H85</f>
        <v>0</v>
      </c>
      <c r="G57" s="99">
        <f t="shared" si="15"/>
        <v>0</v>
      </c>
      <c r="H57" s="93">
        <f t="shared" si="16"/>
        <v>0</v>
      </c>
      <c r="I57" s="93">
        <f t="shared" si="17"/>
        <v>0</v>
      </c>
      <c r="J57" s="93">
        <f t="shared" si="18"/>
        <v>0</v>
      </c>
      <c r="K57" s="93">
        <f t="shared" si="19"/>
        <v>0</v>
      </c>
      <c r="L57" s="99">
        <f t="shared" si="20"/>
        <v>0</v>
      </c>
    </row>
    <row r="58" spans="1:12" ht="18" customHeight="1">
      <c r="A58" s="117">
        <f>'Voorronden invullen'!B87</f>
        <v>0</v>
      </c>
      <c r="B58" s="104">
        <v>168</v>
      </c>
      <c r="C58" s="93">
        <f>'Voorronden invullen'!E87</f>
        <v>0</v>
      </c>
      <c r="D58" s="93">
        <f>'Voorronden invullen'!F87</f>
        <v>0</v>
      </c>
      <c r="E58" s="93">
        <f>'Voorronden invullen'!G87</f>
        <v>0</v>
      </c>
      <c r="F58" s="93">
        <f>'Voorronden invullen'!H87</f>
        <v>0</v>
      </c>
      <c r="G58" s="99">
        <f t="shared" si="15"/>
        <v>0</v>
      </c>
      <c r="H58" s="93">
        <f t="shared" si="16"/>
        <v>0</v>
      </c>
      <c r="I58" s="93">
        <f t="shared" si="17"/>
        <v>0</v>
      </c>
      <c r="J58" s="93">
        <f t="shared" si="18"/>
        <v>0</v>
      </c>
      <c r="K58" s="93">
        <f t="shared" si="19"/>
        <v>0</v>
      </c>
      <c r="L58" s="99">
        <f t="shared" si="20"/>
        <v>0</v>
      </c>
    </row>
    <row r="59" spans="1:12" ht="18" customHeight="1">
      <c r="A59" s="117">
        <f>'Voorronden invullen'!B88</f>
        <v>0</v>
      </c>
      <c r="B59" s="104">
        <v>169</v>
      </c>
      <c r="C59" s="93">
        <f>'Voorronden invullen'!E88</f>
        <v>0</v>
      </c>
      <c r="D59" s="93">
        <f>'Voorronden invullen'!F88</f>
        <v>0</v>
      </c>
      <c r="E59" s="93">
        <f>'Voorronden invullen'!G88</f>
        <v>0</v>
      </c>
      <c r="F59" s="93">
        <f>'Voorronden invullen'!H88</f>
        <v>0</v>
      </c>
      <c r="G59" s="99">
        <f t="shared" si="15"/>
        <v>0</v>
      </c>
      <c r="H59" s="93">
        <f t="shared" si="16"/>
        <v>0</v>
      </c>
      <c r="I59" s="93">
        <f t="shared" si="17"/>
        <v>0</v>
      </c>
      <c r="J59" s="93">
        <f t="shared" si="18"/>
        <v>0</v>
      </c>
      <c r="K59" s="93">
        <f t="shared" si="19"/>
        <v>0</v>
      </c>
      <c r="L59" s="99">
        <f t="shared" si="20"/>
        <v>0</v>
      </c>
    </row>
    <row r="60" spans="1:12" ht="18" customHeight="1">
      <c r="A60" s="117">
        <f>'Voorronden invullen'!B90</f>
        <v>0</v>
      </c>
      <c r="B60" s="104">
        <v>195</v>
      </c>
      <c r="C60" s="93">
        <f>'Voorronden invullen'!E90</f>
        <v>0</v>
      </c>
      <c r="D60" s="93">
        <f>'Voorronden invullen'!F90</f>
        <v>0</v>
      </c>
      <c r="E60" s="93">
        <f>'Voorronden invullen'!G90</f>
        <v>0</v>
      </c>
      <c r="F60" s="93">
        <f>'Voorronden invullen'!H90</f>
        <v>0</v>
      </c>
      <c r="G60" s="99">
        <f t="shared" si="15"/>
        <v>0</v>
      </c>
      <c r="H60" s="93">
        <f t="shared" si="16"/>
        <v>0</v>
      </c>
      <c r="I60" s="93">
        <f t="shared" si="17"/>
        <v>0</v>
      </c>
      <c r="J60" s="93">
        <f t="shared" si="18"/>
        <v>0</v>
      </c>
      <c r="K60" s="93">
        <f t="shared" si="19"/>
        <v>0</v>
      </c>
      <c r="L60" s="99">
        <f t="shared" si="20"/>
        <v>0</v>
      </c>
    </row>
    <row r="61" spans="1:12" ht="18" customHeight="1">
      <c r="A61" s="117">
        <f>'Voorronden invullen'!B91</f>
        <v>0</v>
      </c>
      <c r="B61" s="104">
        <v>145</v>
      </c>
      <c r="C61" s="93">
        <f>'Voorronden invullen'!E91</f>
        <v>0</v>
      </c>
      <c r="D61" s="93">
        <f>'Voorronden invullen'!F91</f>
        <v>0</v>
      </c>
      <c r="E61" s="93">
        <f>'Voorronden invullen'!G91</f>
        <v>0</v>
      </c>
      <c r="F61" s="93">
        <f>'Voorronden invullen'!H91</f>
        <v>0</v>
      </c>
      <c r="G61" s="99">
        <f t="shared" si="15"/>
        <v>0</v>
      </c>
      <c r="H61" s="93">
        <f t="shared" si="16"/>
        <v>0</v>
      </c>
      <c r="I61" s="93">
        <f t="shared" si="17"/>
        <v>0</v>
      </c>
      <c r="J61" s="93">
        <f t="shared" si="18"/>
        <v>0</v>
      </c>
      <c r="K61" s="93">
        <f t="shared" si="19"/>
        <v>0</v>
      </c>
      <c r="L61" s="99">
        <f t="shared" si="20"/>
        <v>0</v>
      </c>
    </row>
    <row r="62" spans="1:12" ht="18" customHeight="1">
      <c r="A62" s="117">
        <f>'Voorronden invullen'!B93</f>
        <v>0</v>
      </c>
      <c r="B62" s="104">
        <v>149</v>
      </c>
      <c r="C62" s="93">
        <f>'Voorronden invullen'!E93</f>
        <v>0</v>
      </c>
      <c r="D62" s="93">
        <f>'Voorronden invullen'!F93</f>
        <v>0</v>
      </c>
      <c r="E62" s="93">
        <f>'Voorronden invullen'!G93</f>
        <v>0</v>
      </c>
      <c r="F62" s="93">
        <f>'Voorronden invullen'!H93</f>
        <v>0</v>
      </c>
      <c r="G62" s="99">
        <f t="shared" si="15"/>
        <v>0</v>
      </c>
      <c r="H62" s="93">
        <f t="shared" si="16"/>
        <v>0</v>
      </c>
      <c r="I62" s="93">
        <f t="shared" si="17"/>
        <v>0</v>
      </c>
      <c r="J62" s="93">
        <f t="shared" si="18"/>
        <v>0</v>
      </c>
      <c r="K62" s="93">
        <f t="shared" si="19"/>
        <v>0</v>
      </c>
      <c r="L62" s="99">
        <f t="shared" si="20"/>
        <v>0</v>
      </c>
    </row>
    <row r="63" spans="1:12" ht="18" customHeight="1">
      <c r="A63" s="117">
        <f>'Voorronden invullen'!B94</f>
        <v>0</v>
      </c>
      <c r="B63" s="104">
        <v>160</v>
      </c>
      <c r="C63" s="93">
        <f>'Voorronden invullen'!E94</f>
        <v>0</v>
      </c>
      <c r="D63" s="93">
        <f>'Voorronden invullen'!F94</f>
        <v>0</v>
      </c>
      <c r="E63" s="93">
        <f>'Voorronden invullen'!G94</f>
        <v>0</v>
      </c>
      <c r="F63" s="93">
        <f>'Voorronden invullen'!H94</f>
        <v>0</v>
      </c>
      <c r="G63" s="99">
        <f t="shared" si="15"/>
        <v>0</v>
      </c>
      <c r="H63" s="93">
        <f t="shared" si="16"/>
        <v>0</v>
      </c>
      <c r="I63" s="93">
        <f t="shared" si="17"/>
        <v>0</v>
      </c>
      <c r="J63" s="93">
        <f t="shared" si="18"/>
        <v>0</v>
      </c>
      <c r="K63" s="93">
        <f t="shared" si="19"/>
        <v>0</v>
      </c>
      <c r="L63" s="99">
        <f t="shared" si="20"/>
        <v>0</v>
      </c>
    </row>
    <row r="64" spans="1:12" ht="18" customHeight="1">
      <c r="A64" s="117">
        <f>'Voorronden invullen'!B96</f>
        <v>0</v>
      </c>
      <c r="B64" s="104">
        <v>157</v>
      </c>
      <c r="C64" s="93">
        <f>'Voorronden invullen'!E96</f>
        <v>0</v>
      </c>
      <c r="D64" s="93">
        <f>'Voorronden invullen'!F96</f>
        <v>0</v>
      </c>
      <c r="E64" s="93">
        <f>'Voorronden invullen'!G96</f>
        <v>0</v>
      </c>
      <c r="F64" s="93">
        <f>'Voorronden invullen'!H96</f>
        <v>0</v>
      </c>
      <c r="G64" s="99">
        <f t="shared" si="15"/>
        <v>0</v>
      </c>
      <c r="H64" s="93">
        <f t="shared" si="16"/>
        <v>0</v>
      </c>
      <c r="I64" s="93">
        <f t="shared" si="17"/>
        <v>0</v>
      </c>
      <c r="J64" s="93">
        <f t="shared" si="18"/>
        <v>0</v>
      </c>
      <c r="K64" s="93">
        <f t="shared" si="19"/>
        <v>0</v>
      </c>
      <c r="L64" s="99">
        <f t="shared" si="20"/>
        <v>0</v>
      </c>
    </row>
    <row r="65" spans="1:13" ht="18" customHeight="1" thickBot="1">
      <c r="A65" s="117">
        <f>'Voorronden invullen'!B97</f>
        <v>0</v>
      </c>
      <c r="B65" s="104">
        <v>150</v>
      </c>
      <c r="C65" s="93">
        <f>'Voorronden invullen'!E97</f>
        <v>0</v>
      </c>
      <c r="D65" s="93">
        <f>'Voorronden invullen'!F97</f>
        <v>0</v>
      </c>
      <c r="E65" s="93">
        <f>'Voorronden invullen'!G97</f>
        <v>0</v>
      </c>
      <c r="F65" s="93">
        <f>'Voorronden invullen'!H97</f>
        <v>0</v>
      </c>
      <c r="G65" s="99">
        <f t="shared" si="15"/>
        <v>0</v>
      </c>
      <c r="H65" s="93">
        <f t="shared" si="16"/>
        <v>0</v>
      </c>
      <c r="I65" s="93">
        <f t="shared" si="17"/>
        <v>0</v>
      </c>
      <c r="J65" s="93">
        <f t="shared" si="18"/>
        <v>0</v>
      </c>
      <c r="K65" s="93">
        <f t="shared" si="19"/>
        <v>0</v>
      </c>
      <c r="L65" s="99">
        <f t="shared" si="20"/>
        <v>0</v>
      </c>
      <c r="M65" s="118">
        <f>MAX(L26:L65)</f>
        <v>614</v>
      </c>
    </row>
    <row r="66" spans="1:13">
      <c r="A66" s="96"/>
      <c r="B66" s="96"/>
    </row>
    <row r="67" spans="1:13">
      <c r="A67" s="96"/>
      <c r="B67" s="96"/>
    </row>
    <row r="68" spans="1:13">
      <c r="A68" s="96"/>
      <c r="B68" s="96"/>
    </row>
    <row r="69" spans="1:13">
      <c r="A69" s="96"/>
      <c r="B69" s="96"/>
    </row>
    <row r="70" spans="1:13">
      <c r="A70" s="96"/>
      <c r="B70" s="96"/>
    </row>
    <row r="71" spans="1:13">
      <c r="A71" s="96"/>
      <c r="B71" s="96"/>
    </row>
    <row r="72" spans="1:13">
      <c r="A72" s="96"/>
      <c r="B72" s="96"/>
    </row>
    <row r="73" spans="1:13">
      <c r="A73" s="96"/>
      <c r="B73" s="96"/>
    </row>
    <row r="74" spans="1:13">
      <c r="A74" s="96"/>
      <c r="B74" s="96"/>
    </row>
    <row r="75" spans="1:13">
      <c r="A75" s="96"/>
      <c r="B75" s="96"/>
    </row>
    <row r="76" spans="1:13">
      <c r="A76" s="96"/>
      <c r="B76" s="96"/>
    </row>
    <row r="77" spans="1:13">
      <c r="A77" s="96"/>
      <c r="B77" s="96"/>
    </row>
    <row r="78" spans="1:13">
      <c r="A78" s="96"/>
      <c r="B78" s="96"/>
    </row>
    <row r="79" spans="1:13">
      <c r="A79" s="96"/>
      <c r="B79" s="96"/>
    </row>
    <row r="80" spans="1:13">
      <c r="A80" s="96"/>
      <c r="B80" s="96"/>
    </row>
    <row r="81" spans="1:2">
      <c r="A81" s="96"/>
      <c r="B81" s="96"/>
    </row>
    <row r="82" spans="1:2">
      <c r="A82" s="96"/>
      <c r="B82" s="96"/>
    </row>
    <row r="83" spans="1:2">
      <c r="A83" s="96"/>
      <c r="B83" s="96"/>
    </row>
    <row r="84" spans="1:2">
      <c r="A84" s="96"/>
      <c r="B84" s="96"/>
    </row>
    <row r="85" spans="1:2">
      <c r="A85" s="96"/>
      <c r="B85" s="96"/>
    </row>
    <row r="86" spans="1:2">
      <c r="A86" s="96"/>
      <c r="B86" s="96"/>
    </row>
    <row r="87" spans="1:2">
      <c r="A87" s="96"/>
      <c r="B87" s="96"/>
    </row>
    <row r="88" spans="1:2">
      <c r="A88" s="96"/>
      <c r="B88" s="96"/>
    </row>
    <row r="89" spans="1:2">
      <c r="A89" s="96"/>
      <c r="B89" s="96"/>
    </row>
    <row r="90" spans="1:2">
      <c r="A90" s="96"/>
      <c r="B90" s="96"/>
    </row>
    <row r="91" spans="1:2">
      <c r="A91" s="96"/>
      <c r="B91" s="96"/>
    </row>
    <row r="92" spans="1:2">
      <c r="A92" s="96"/>
      <c r="B92" s="96"/>
    </row>
    <row r="93" spans="1:2">
      <c r="A93" s="96"/>
      <c r="B93" s="96"/>
    </row>
    <row r="94" spans="1:2">
      <c r="A94" s="96"/>
      <c r="B94" s="96"/>
    </row>
    <row r="95" spans="1:2">
      <c r="A95" s="96"/>
      <c r="B95" s="96"/>
    </row>
    <row r="96" spans="1:2">
      <c r="A96" s="96"/>
      <c r="B96" s="96"/>
    </row>
    <row r="97" spans="1:2">
      <c r="A97" s="96"/>
      <c r="B97" s="96"/>
    </row>
    <row r="98" spans="1:2">
      <c r="A98" s="96"/>
      <c r="B98" s="96"/>
    </row>
    <row r="99" spans="1:2">
      <c r="A99" s="96"/>
      <c r="B99" s="96"/>
    </row>
    <row r="100" spans="1:2">
      <c r="A100" s="96"/>
      <c r="B100" s="96"/>
    </row>
    <row r="101" spans="1:2">
      <c r="A101" s="96"/>
      <c r="B101" s="96"/>
    </row>
    <row r="102" spans="1:2">
      <c r="A102" s="96"/>
      <c r="B102" s="96"/>
    </row>
    <row r="103" spans="1:2">
      <c r="A103" s="96"/>
      <c r="B103" s="96"/>
    </row>
    <row r="104" spans="1:2">
      <c r="A104" s="96"/>
      <c r="B104" s="96"/>
    </row>
    <row r="105" spans="1:2">
      <c r="A105" s="96"/>
      <c r="B105" s="96"/>
    </row>
    <row r="106" spans="1:2">
      <c r="A106" s="96"/>
      <c r="B106" s="96"/>
    </row>
    <row r="107" spans="1:2">
      <c r="A107" s="96"/>
      <c r="B107" s="96"/>
    </row>
    <row r="108" spans="1:2">
      <c r="A108" s="96"/>
      <c r="B108" s="96"/>
    </row>
    <row r="109" spans="1:2">
      <c r="A109" s="96"/>
      <c r="B109" s="96"/>
    </row>
    <row r="110" spans="1:2">
      <c r="A110" s="96"/>
      <c r="B110" s="96"/>
    </row>
    <row r="111" spans="1:2">
      <c r="A111" s="96"/>
      <c r="B111" s="96"/>
    </row>
    <row r="112" spans="1:2">
      <c r="A112" s="96"/>
      <c r="B112" s="96"/>
    </row>
    <row r="113" spans="1:2">
      <c r="A113" s="96"/>
      <c r="B113" s="96"/>
    </row>
    <row r="114" spans="1:2">
      <c r="A114" s="96"/>
      <c r="B114" s="96"/>
    </row>
    <row r="115" spans="1:2">
      <c r="A115" s="96"/>
      <c r="B115" s="96"/>
    </row>
    <row r="116" spans="1:2">
      <c r="A116" s="96"/>
      <c r="B116" s="96"/>
    </row>
    <row r="117" spans="1:2">
      <c r="A117" s="96"/>
      <c r="B117" s="96"/>
    </row>
    <row r="118" spans="1:2">
      <c r="A118" s="96"/>
      <c r="B118" s="96"/>
    </row>
    <row r="119" spans="1:2">
      <c r="A119" s="96"/>
      <c r="B119" s="96"/>
    </row>
    <row r="120" spans="1:2">
      <c r="A120" s="96"/>
      <c r="B120" s="96"/>
    </row>
    <row r="121" spans="1:2">
      <c r="A121" s="96"/>
      <c r="B121" s="96"/>
    </row>
    <row r="122" spans="1:2">
      <c r="A122" s="96"/>
      <c r="B122" s="96"/>
    </row>
    <row r="123" spans="1:2">
      <c r="A123" s="96"/>
      <c r="B123" s="96"/>
    </row>
    <row r="124" spans="1:2">
      <c r="A124" s="96"/>
      <c r="B124" s="96"/>
    </row>
    <row r="125" spans="1:2">
      <c r="A125" s="96"/>
      <c r="B125" s="96"/>
    </row>
    <row r="126" spans="1:2">
      <c r="A126" s="96"/>
      <c r="B126" s="96"/>
    </row>
    <row r="127" spans="1:2">
      <c r="A127" s="96"/>
      <c r="B127" s="96"/>
    </row>
    <row r="128" spans="1:2">
      <c r="A128" s="96"/>
      <c r="B128" s="96"/>
    </row>
    <row r="129" spans="1:2">
      <c r="A129" s="96"/>
      <c r="B129" s="96"/>
    </row>
    <row r="130" spans="1:2">
      <c r="A130" s="96"/>
      <c r="B130" s="96"/>
    </row>
    <row r="131" spans="1:2">
      <c r="A131" s="96"/>
      <c r="B131" s="96"/>
    </row>
    <row r="132" spans="1:2">
      <c r="A132" s="96"/>
      <c r="B132" s="96"/>
    </row>
    <row r="133" spans="1:2">
      <c r="A133" s="96"/>
      <c r="B133" s="96"/>
    </row>
    <row r="134" spans="1:2">
      <c r="A134" s="96"/>
      <c r="B134" s="96"/>
    </row>
    <row r="135" spans="1:2">
      <c r="A135" s="96"/>
      <c r="B135" s="96"/>
    </row>
    <row r="136" spans="1:2">
      <c r="A136" s="96"/>
      <c r="B136" s="96"/>
    </row>
    <row r="137" spans="1:2">
      <c r="A137" s="96"/>
      <c r="B137" s="96"/>
    </row>
    <row r="138" spans="1:2">
      <c r="A138" s="96"/>
      <c r="B138" s="96"/>
    </row>
    <row r="139" spans="1:2">
      <c r="A139" s="96"/>
      <c r="B139" s="96"/>
    </row>
    <row r="140" spans="1:2">
      <c r="A140" s="96"/>
      <c r="B140" s="96"/>
    </row>
    <row r="141" spans="1:2">
      <c r="A141" s="96"/>
      <c r="B141" s="96"/>
    </row>
    <row r="142" spans="1:2">
      <c r="A142" s="96"/>
      <c r="B142" s="96"/>
    </row>
    <row r="143" spans="1:2">
      <c r="A143" s="96"/>
      <c r="B143" s="96"/>
    </row>
    <row r="144" spans="1:2">
      <c r="A144" s="96"/>
      <c r="B144" s="96"/>
    </row>
    <row r="145" spans="1:2">
      <c r="A145" s="96"/>
      <c r="B145" s="96"/>
    </row>
    <row r="146" spans="1:2">
      <c r="A146" s="96"/>
      <c r="B146" s="96"/>
    </row>
    <row r="147" spans="1:2">
      <c r="A147" s="96"/>
      <c r="B147" s="96"/>
    </row>
    <row r="148" spans="1:2">
      <c r="A148" s="96"/>
      <c r="B148" s="96"/>
    </row>
    <row r="149" spans="1:2">
      <c r="A149" s="96"/>
      <c r="B149" s="96"/>
    </row>
    <row r="150" spans="1:2">
      <c r="A150" s="96"/>
      <c r="B150" s="96"/>
    </row>
    <row r="151" spans="1:2">
      <c r="A151" s="96"/>
      <c r="B151" s="96"/>
    </row>
    <row r="152" spans="1:2">
      <c r="A152" s="96"/>
      <c r="B152" s="96"/>
    </row>
    <row r="153" spans="1:2">
      <c r="A153" s="96"/>
      <c r="B153" s="96"/>
    </row>
    <row r="154" spans="1:2">
      <c r="A154" s="96"/>
      <c r="B154" s="96"/>
    </row>
    <row r="155" spans="1:2">
      <c r="A155" s="96"/>
      <c r="B155" s="96"/>
    </row>
    <row r="156" spans="1:2">
      <c r="A156" s="96"/>
      <c r="B156" s="96"/>
    </row>
    <row r="157" spans="1:2">
      <c r="A157" s="96"/>
      <c r="B157" s="96"/>
    </row>
    <row r="158" spans="1:2">
      <c r="A158" s="96"/>
      <c r="B158" s="96"/>
    </row>
    <row r="159" spans="1:2">
      <c r="A159" s="96"/>
      <c r="B159" s="96"/>
    </row>
    <row r="160" spans="1:2">
      <c r="A160" s="96"/>
      <c r="B160" s="96"/>
    </row>
    <row r="161" spans="1:2">
      <c r="A161" s="96"/>
      <c r="B161" s="96"/>
    </row>
    <row r="162" spans="1:2">
      <c r="A162" s="96"/>
      <c r="B162" s="96"/>
    </row>
    <row r="163" spans="1:2">
      <c r="A163" s="96"/>
      <c r="B163" s="96"/>
    </row>
    <row r="164" spans="1:2">
      <c r="A164" s="96"/>
      <c r="B164" s="96"/>
    </row>
    <row r="165" spans="1:2">
      <c r="A165" s="96"/>
      <c r="B165" s="96"/>
    </row>
    <row r="166" spans="1:2">
      <c r="A166" s="96"/>
      <c r="B166" s="96"/>
    </row>
    <row r="167" spans="1:2">
      <c r="A167" s="96"/>
      <c r="B167" s="96"/>
    </row>
    <row r="168" spans="1:2">
      <c r="A168" s="96"/>
      <c r="B168" s="96"/>
    </row>
    <row r="169" spans="1:2">
      <c r="A169" s="96"/>
      <c r="B169" s="96"/>
    </row>
    <row r="170" spans="1:2">
      <c r="A170" s="96"/>
      <c r="B170" s="96"/>
    </row>
    <row r="171" spans="1:2">
      <c r="A171" s="96"/>
      <c r="B171" s="96"/>
    </row>
    <row r="172" spans="1:2">
      <c r="A172" s="96"/>
      <c r="B172" s="96"/>
    </row>
    <row r="173" spans="1:2">
      <c r="A173" s="96"/>
      <c r="B173" s="96"/>
    </row>
    <row r="174" spans="1:2">
      <c r="A174" s="96"/>
      <c r="B174" s="96"/>
    </row>
    <row r="175" spans="1:2">
      <c r="A175" s="96"/>
      <c r="B175" s="96"/>
    </row>
    <row r="176" spans="1:2">
      <c r="A176" s="96"/>
      <c r="B176" s="96"/>
    </row>
    <row r="177" spans="1:2">
      <c r="A177" s="96"/>
      <c r="B177" s="96"/>
    </row>
    <row r="178" spans="1:2">
      <c r="A178" s="96"/>
      <c r="B178" s="96"/>
    </row>
    <row r="179" spans="1:2">
      <c r="A179" s="96"/>
      <c r="B179" s="96"/>
    </row>
    <row r="180" spans="1:2">
      <c r="A180" s="96"/>
      <c r="B180" s="96"/>
    </row>
    <row r="181" spans="1:2">
      <c r="A181" s="96"/>
      <c r="B181" s="96"/>
    </row>
  </sheetData>
  <conditionalFormatting sqref="C2:F65509">
    <cfRule type="cellIs" dxfId="7" priority="13" stopIfTrue="1" operator="greaterThanOrEqual">
      <formula>200</formula>
    </cfRule>
  </conditionalFormatting>
  <conditionalFormatting sqref="G2:G65 L2:L65">
    <cfRule type="cellIs" dxfId="6" priority="1" stopIfTrue="1" operator="equal">
      <formula>0</formula>
    </cfRule>
  </conditionalFormatting>
  <conditionalFormatting sqref="C2:F65 H2:K65">
    <cfRule type="cellIs" dxfId="5" priority="10" stopIfTrue="1" operator="equal">
      <formula>0</formula>
    </cfRule>
  </conditionalFormatting>
  <conditionalFormatting sqref="L2:L17">
    <cfRule type="cellIs" dxfId="4" priority="20" stopIfTrue="1" operator="equal">
      <formula>$M$25</formula>
    </cfRule>
  </conditionalFormatting>
  <conditionalFormatting sqref="L18:L65">
    <cfRule type="cellIs" dxfId="3" priority="225" stopIfTrue="1" operator="equal">
      <formula>$M$65</formula>
    </cfRule>
  </conditionalFormatting>
  <pageMargins left="0.39370078740157483" right="0.39370078740157483" top="0.98425196850393704" bottom="0.51181102362204722" header="0.51181102362204722" footer="0.51181102362204722"/>
  <pageSetup paperSize="9" orientation="portrait" horizontalDpi="300" verticalDpi="300" r:id="rId1"/>
  <headerFooter alignWithMargins="0">
    <oddHeader>&amp;L&amp;14Ducdalf Toernooi 2015 -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5"/>
  <dimension ref="A1:L236"/>
  <sheetViews>
    <sheetView workbookViewId="0">
      <selection activeCell="L3" sqref="L3:L4"/>
    </sheetView>
  </sheetViews>
  <sheetFormatPr defaultColWidth="10.25" defaultRowHeight="14.25"/>
  <cols>
    <col min="1" max="1" width="3.625" style="84" customWidth="1"/>
    <col min="2" max="2" width="21.625" style="84" customWidth="1"/>
    <col min="3" max="3" width="3.875" style="94" customWidth="1"/>
    <col min="4" max="6" width="7.125" style="84" customWidth="1"/>
    <col min="7" max="9" width="7.125" style="83" customWidth="1"/>
    <col min="10" max="10" width="9.375" style="83" customWidth="1"/>
    <col min="11" max="11" width="10.25" style="83" customWidth="1"/>
    <col min="12" max="16384" width="10.25" style="84"/>
  </cols>
  <sheetData>
    <row r="1" spans="1:12" ht="30">
      <c r="A1" s="77"/>
      <c r="B1" s="78" t="s">
        <v>0</v>
      </c>
      <c r="C1" s="79"/>
      <c r="D1" s="80" t="s">
        <v>2</v>
      </c>
      <c r="E1" s="80" t="s">
        <v>3</v>
      </c>
      <c r="F1" s="80" t="s">
        <v>4</v>
      </c>
      <c r="G1" s="81" t="s">
        <v>5</v>
      </c>
      <c r="H1" s="81" t="s">
        <v>6</v>
      </c>
      <c r="I1" s="82" t="s">
        <v>16</v>
      </c>
      <c r="J1" s="82" t="s">
        <v>7</v>
      </c>
    </row>
    <row r="2" spans="1:12" ht="18" customHeight="1">
      <c r="A2" s="233"/>
      <c r="B2" s="85"/>
      <c r="C2" s="86"/>
      <c r="D2" s="86"/>
      <c r="E2" s="86"/>
      <c r="F2" s="86"/>
      <c r="G2" s="87"/>
      <c r="H2" s="87"/>
      <c r="I2" s="88"/>
      <c r="J2" s="89"/>
      <c r="L2" s="119" t="s">
        <v>27</v>
      </c>
    </row>
    <row r="3" spans="1:12" ht="18.2" customHeight="1">
      <c r="A3" s="234"/>
      <c r="B3" s="102" t="str">
        <f>'Voorronden invullen'!B3</f>
        <v>Arnold Veendorp</v>
      </c>
      <c r="C3" s="103">
        <f>'Voorronden invullen'!C3</f>
        <v>0</v>
      </c>
      <c r="D3" s="90">
        <f>'Voorronden invullen'!E3+$C3</f>
        <v>179</v>
      </c>
      <c r="E3" s="90">
        <f>'Voorronden invullen'!F3+$C3</f>
        <v>189</v>
      </c>
      <c r="F3" s="90">
        <f>'Voorronden invullen'!G3+$C3</f>
        <v>152</v>
      </c>
      <c r="G3" s="90">
        <f>'Voorronden invullen'!H3+$C3</f>
        <v>246</v>
      </c>
      <c r="H3" s="91">
        <f>SUM(D3:G3)</f>
        <v>766</v>
      </c>
      <c r="I3" s="91">
        <f>IF(H3&gt;0,H3+(COUNT(D3:G3)*C3),0)</f>
        <v>766</v>
      </c>
      <c r="J3" s="236">
        <f>SUM(H3,H4)</f>
        <v>1533</v>
      </c>
      <c r="L3" s="239">
        <f>MAX(D3:G97)</f>
        <v>286</v>
      </c>
    </row>
    <row r="4" spans="1:12" ht="18.2" customHeight="1">
      <c r="A4" s="235"/>
      <c r="B4" s="102" t="str">
        <f>'Voorronden invullen'!B4</f>
        <v>Elly Sas</v>
      </c>
      <c r="C4" s="103">
        <f>'Voorronden invullen'!C4</f>
        <v>52</v>
      </c>
      <c r="D4" s="90">
        <f>'Voorronden invullen'!E4+$C4</f>
        <v>174</v>
      </c>
      <c r="E4" s="90">
        <f>'Voorronden invullen'!F4+$C4</f>
        <v>204</v>
      </c>
      <c r="F4" s="90">
        <f>'Voorronden invullen'!G4+$C4</f>
        <v>186</v>
      </c>
      <c r="G4" s="90">
        <f>'Voorronden invullen'!H4+$C4</f>
        <v>203</v>
      </c>
      <c r="H4" s="92">
        <f>SUM(D4:G4)</f>
        <v>767</v>
      </c>
      <c r="I4" s="91">
        <f>IF(H4&gt;0,H4+(COUNT(D4:G4)*C4),0)</f>
        <v>975</v>
      </c>
      <c r="J4" s="237"/>
      <c r="L4" s="239"/>
    </row>
    <row r="5" spans="1:12" ht="18" customHeight="1">
      <c r="A5" s="233"/>
      <c r="B5" s="85"/>
      <c r="C5" s="86"/>
      <c r="D5" s="86"/>
      <c r="E5" s="86"/>
      <c r="F5" s="86"/>
      <c r="G5" s="87"/>
      <c r="H5" s="87"/>
      <c r="I5" s="88"/>
      <c r="J5" s="89"/>
    </row>
    <row r="6" spans="1:12" ht="18.2" customHeight="1">
      <c r="A6" s="234"/>
      <c r="B6" s="102">
        <f>'Voorronden invullen'!B6</f>
        <v>0</v>
      </c>
      <c r="C6" s="103">
        <f>'Voorronden invullen'!C6</f>
        <v>0</v>
      </c>
      <c r="D6" s="90">
        <f>'Voorronden invullen'!E6+$C6</f>
        <v>0</v>
      </c>
      <c r="E6" s="90">
        <f>'Voorronden invullen'!F6+$C6</f>
        <v>0</v>
      </c>
      <c r="F6" s="90">
        <f>'Voorronden invullen'!G6+$C6</f>
        <v>0</v>
      </c>
      <c r="G6" s="90">
        <f>'Voorronden invullen'!H6+$C6</f>
        <v>0</v>
      </c>
      <c r="H6" s="91">
        <f>SUM(D6:G6)</f>
        <v>0</v>
      </c>
      <c r="I6" s="91">
        <f>IF(H6&gt;0,H6+(COUNT(D6:G6)*C6),0)</f>
        <v>0</v>
      </c>
      <c r="J6" s="236">
        <f>SUM(H6,H7)</f>
        <v>0</v>
      </c>
    </row>
    <row r="7" spans="1:12" ht="18.2" customHeight="1">
      <c r="A7" s="235"/>
      <c r="B7" s="102">
        <f>'Voorronden invullen'!B7</f>
        <v>0</v>
      </c>
      <c r="C7" s="103">
        <f>'Voorronden invullen'!C7</f>
        <v>0</v>
      </c>
      <c r="D7" s="90">
        <f>'Voorronden invullen'!E7+$C7</f>
        <v>0</v>
      </c>
      <c r="E7" s="90">
        <f>'Voorronden invullen'!F7+$C7</f>
        <v>0</v>
      </c>
      <c r="F7" s="90">
        <f>'Voorronden invullen'!G7+$C7</f>
        <v>0</v>
      </c>
      <c r="G7" s="90">
        <f>'Voorronden invullen'!H7+$C7</f>
        <v>0</v>
      </c>
      <c r="H7" s="92">
        <f>SUM(D7:G7)</f>
        <v>0</v>
      </c>
      <c r="I7" s="91">
        <f>IF(H7&gt;0,H7+(COUNT(D7:G7)*C7),0)</f>
        <v>0</v>
      </c>
      <c r="J7" s="237"/>
    </row>
    <row r="8" spans="1:12" ht="18" customHeight="1">
      <c r="A8" s="233"/>
      <c r="B8" s="85"/>
      <c r="C8" s="86"/>
      <c r="D8" s="86"/>
      <c r="E8" s="86"/>
      <c r="F8" s="86"/>
      <c r="G8" s="87"/>
      <c r="H8" s="87"/>
      <c r="I8" s="88"/>
      <c r="J8" s="89"/>
    </row>
    <row r="9" spans="1:12" ht="18.2" customHeight="1">
      <c r="A9" s="234"/>
      <c r="B9" s="102">
        <f>'Voorronden invullen'!B9</f>
        <v>0</v>
      </c>
      <c r="C9" s="103">
        <f>'Voorronden invullen'!C9</f>
        <v>0</v>
      </c>
      <c r="D9" s="90">
        <f>'Voorronden invullen'!E9+$C9</f>
        <v>0</v>
      </c>
      <c r="E9" s="90">
        <f>'Voorronden invullen'!F9+$C9</f>
        <v>0</v>
      </c>
      <c r="F9" s="90">
        <f>'Voorronden invullen'!G9+$C9</f>
        <v>0</v>
      </c>
      <c r="G9" s="90">
        <f>'Voorronden invullen'!H9+$C9</f>
        <v>0</v>
      </c>
      <c r="H9" s="91">
        <f>SUM(D9:G9)</f>
        <v>0</v>
      </c>
      <c r="I9" s="91">
        <f>IF(H9&gt;0,H9+(COUNT(D9:G9)*C9),0)</f>
        <v>0</v>
      </c>
      <c r="J9" s="236">
        <f>SUM(H9,H10)</f>
        <v>0</v>
      </c>
    </row>
    <row r="10" spans="1:12" ht="18.2" customHeight="1">
      <c r="A10" s="235"/>
      <c r="B10" s="102">
        <f>'Voorronden invullen'!B10</f>
        <v>0</v>
      </c>
      <c r="C10" s="103">
        <f>'Voorronden invullen'!C10</f>
        <v>0</v>
      </c>
      <c r="D10" s="90">
        <f>'Voorronden invullen'!E10+$C10</f>
        <v>0</v>
      </c>
      <c r="E10" s="90">
        <f>'Voorronden invullen'!F10+$C10</f>
        <v>0</v>
      </c>
      <c r="F10" s="90">
        <f>'Voorronden invullen'!G10+$C10</f>
        <v>0</v>
      </c>
      <c r="G10" s="90">
        <f>'Voorronden invullen'!H10+$C10</f>
        <v>0</v>
      </c>
      <c r="H10" s="92">
        <f>SUM(D10:G10)</f>
        <v>0</v>
      </c>
      <c r="I10" s="91">
        <f>IF(H10&gt;0,H10+(COUNT(D10:G10)*C10),0)</f>
        <v>0</v>
      </c>
      <c r="J10" s="237"/>
    </row>
    <row r="11" spans="1:12" ht="18" customHeight="1">
      <c r="A11" s="238"/>
      <c r="B11" s="85"/>
      <c r="C11" s="86"/>
      <c r="D11" s="86"/>
      <c r="E11" s="86"/>
      <c r="F11" s="86"/>
      <c r="G11" s="87"/>
      <c r="H11" s="87"/>
      <c r="I11" s="88"/>
      <c r="J11" s="89"/>
    </row>
    <row r="12" spans="1:12" ht="18.2" customHeight="1">
      <c r="A12" s="234"/>
      <c r="B12" s="102">
        <f>'Voorronden invullen'!B12</f>
        <v>0</v>
      </c>
      <c r="C12" s="103">
        <f>'Voorronden invullen'!C12</f>
        <v>0</v>
      </c>
      <c r="D12" s="90">
        <f>'Voorronden invullen'!E12+$C12</f>
        <v>0</v>
      </c>
      <c r="E12" s="90">
        <f>'Voorronden invullen'!F12+$C12</f>
        <v>0</v>
      </c>
      <c r="F12" s="90">
        <f>'Voorronden invullen'!G12+$C12</f>
        <v>0</v>
      </c>
      <c r="G12" s="90">
        <f>'Voorronden invullen'!H12+$C12</f>
        <v>0</v>
      </c>
      <c r="H12" s="91">
        <f>SUM(D12:G12)</f>
        <v>0</v>
      </c>
      <c r="I12" s="91">
        <f>IF(H12&gt;0,H12+(COUNT(D12:G12)*C12),0)</f>
        <v>0</v>
      </c>
      <c r="J12" s="236">
        <f>SUM(H12,H13)</f>
        <v>0</v>
      </c>
    </row>
    <row r="13" spans="1:12" ht="18.2" customHeight="1">
      <c r="A13" s="235"/>
      <c r="B13" s="102">
        <f>'Voorronden invullen'!B13</f>
        <v>0</v>
      </c>
      <c r="C13" s="103">
        <f>'Voorronden invullen'!C13</f>
        <v>0</v>
      </c>
      <c r="D13" s="90">
        <f>'Voorronden invullen'!E13+$C13</f>
        <v>0</v>
      </c>
      <c r="E13" s="90">
        <f>'Voorronden invullen'!F13+$C13</f>
        <v>0</v>
      </c>
      <c r="F13" s="90">
        <f>'Voorronden invullen'!G13+$C13</f>
        <v>0</v>
      </c>
      <c r="G13" s="90">
        <f>'Voorronden invullen'!H13+$C13</f>
        <v>0</v>
      </c>
      <c r="H13" s="92">
        <f>SUM(D13:G13)</f>
        <v>0</v>
      </c>
      <c r="I13" s="91">
        <f>IF(H13&gt;0,H13+(COUNT(D13:G13)*C13),0)</f>
        <v>0</v>
      </c>
      <c r="J13" s="237"/>
    </row>
    <row r="14" spans="1:12" ht="18" customHeight="1">
      <c r="A14" s="233"/>
      <c r="B14" s="85"/>
      <c r="C14" s="86"/>
      <c r="D14" s="86"/>
      <c r="E14" s="86"/>
      <c r="F14" s="86"/>
      <c r="G14" s="87"/>
      <c r="H14" s="87"/>
      <c r="I14" s="88"/>
      <c r="J14" s="89"/>
    </row>
    <row r="15" spans="1:12" ht="18.2" customHeight="1">
      <c r="A15" s="234"/>
      <c r="B15" s="102" t="str">
        <f>'Voorronden invullen'!B15</f>
        <v>Jacintha Schroor</v>
      </c>
      <c r="C15" s="103">
        <f>'Voorronden invullen'!C15</f>
        <v>32</v>
      </c>
      <c r="D15" s="90">
        <f>'Voorronden invullen'!E15+$C15</f>
        <v>192</v>
      </c>
      <c r="E15" s="90">
        <f>'Voorronden invullen'!F15+$C15</f>
        <v>189</v>
      </c>
      <c r="F15" s="90">
        <f>'Voorronden invullen'!G15+$C15</f>
        <v>189</v>
      </c>
      <c r="G15" s="90">
        <f>'Voorronden invullen'!H15+$C15</f>
        <v>199</v>
      </c>
      <c r="H15" s="91">
        <f>SUM(D15:G15)</f>
        <v>769</v>
      </c>
      <c r="I15" s="91">
        <f>IF(H15&gt;0,H15+(COUNT(D15:G15)*C15),0)</f>
        <v>897</v>
      </c>
      <c r="J15" s="236">
        <f>SUM(H15,H16)</f>
        <v>1503</v>
      </c>
    </row>
    <row r="16" spans="1:12" ht="18.2" customHeight="1">
      <c r="A16" s="235"/>
      <c r="B16" s="102" t="str">
        <f>'Voorronden invullen'!B16</f>
        <v>Bianca Veendorp</v>
      </c>
      <c r="C16" s="103">
        <f>'Voorronden invullen'!C16</f>
        <v>16</v>
      </c>
      <c r="D16" s="90">
        <f>'Voorronden invullen'!E16+$C16</f>
        <v>148</v>
      </c>
      <c r="E16" s="90">
        <f>'Voorronden invullen'!F16+$C16</f>
        <v>181</v>
      </c>
      <c r="F16" s="90">
        <f>'Voorronden invullen'!G16+$C16</f>
        <v>209</v>
      </c>
      <c r="G16" s="90">
        <f>'Voorronden invullen'!H16+$C16</f>
        <v>196</v>
      </c>
      <c r="H16" s="92">
        <f>SUM(D16:G16)</f>
        <v>734</v>
      </c>
      <c r="I16" s="91">
        <f>IF(H16&gt;0,H16+(COUNT(D16:G16)*C16),0)</f>
        <v>798</v>
      </c>
      <c r="J16" s="237"/>
    </row>
    <row r="17" spans="1:10" ht="18" customHeight="1">
      <c r="A17" s="233"/>
      <c r="B17" s="85"/>
      <c r="C17" s="86"/>
      <c r="D17" s="86"/>
      <c r="E17" s="86"/>
      <c r="F17" s="86"/>
      <c r="G17" s="87"/>
      <c r="H17" s="87"/>
      <c r="I17" s="88"/>
      <c r="J17" s="89"/>
    </row>
    <row r="18" spans="1:10" ht="18.2" customHeight="1">
      <c r="A18" s="234"/>
      <c r="B18" s="102" t="str">
        <f>'Voorronden invullen'!B18</f>
        <v>Finy Wetzelaer</v>
      </c>
      <c r="C18" s="103">
        <f>'Voorronden invullen'!C18</f>
        <v>60</v>
      </c>
      <c r="D18" s="90">
        <f>'Voorronden invullen'!E18+$C18</f>
        <v>217</v>
      </c>
      <c r="E18" s="90">
        <f>'Voorronden invullen'!F18+$C18</f>
        <v>219</v>
      </c>
      <c r="F18" s="90">
        <f>'Voorronden invullen'!G18+$C18</f>
        <v>173</v>
      </c>
      <c r="G18" s="90">
        <f>'Voorronden invullen'!H18+$C18</f>
        <v>180</v>
      </c>
      <c r="H18" s="91">
        <f>SUM(D18:G18)</f>
        <v>789</v>
      </c>
      <c r="I18" s="91">
        <f>IF(H18&gt;0,H18+(COUNT(D18:G18)*C18),0)</f>
        <v>1029</v>
      </c>
      <c r="J18" s="236">
        <f>SUM(H18,H19)</f>
        <v>1499</v>
      </c>
    </row>
    <row r="19" spans="1:10" ht="18.2" customHeight="1">
      <c r="A19" s="235"/>
      <c r="B19" s="102" t="str">
        <f>'Voorronden invullen'!B19</f>
        <v>Allie van Breugel</v>
      </c>
      <c r="C19" s="103">
        <f>'Voorronden invullen'!C19</f>
        <v>43</v>
      </c>
      <c r="D19" s="90">
        <f>'Voorronden invullen'!E19+$C19</f>
        <v>176</v>
      </c>
      <c r="E19" s="90">
        <f>'Voorronden invullen'!F19+$C19</f>
        <v>168</v>
      </c>
      <c r="F19" s="90">
        <f>'Voorronden invullen'!G19+$C19</f>
        <v>189</v>
      </c>
      <c r="G19" s="90">
        <f>'Voorronden invullen'!H19+$C19</f>
        <v>177</v>
      </c>
      <c r="H19" s="92">
        <f>SUM(D19:G19)</f>
        <v>710</v>
      </c>
      <c r="I19" s="91">
        <f>IF(H19&gt;0,H19+(COUNT(D19:G19)*C19),0)</f>
        <v>882</v>
      </c>
      <c r="J19" s="237"/>
    </row>
    <row r="20" spans="1:10" ht="18" customHeight="1">
      <c r="A20" s="233"/>
      <c r="B20" s="85"/>
      <c r="C20" s="86"/>
      <c r="D20" s="86"/>
      <c r="E20" s="86"/>
      <c r="F20" s="86"/>
      <c r="G20" s="87"/>
      <c r="H20" s="87"/>
      <c r="I20" s="88"/>
      <c r="J20" s="89"/>
    </row>
    <row r="21" spans="1:10" ht="18.2" customHeight="1">
      <c r="A21" s="234"/>
      <c r="B21" s="102" t="str">
        <f>'Voorronden invullen'!B21</f>
        <v>Mieke Reyneveld</v>
      </c>
      <c r="C21" s="103">
        <f>'Voorronden invullen'!C21</f>
        <v>28</v>
      </c>
      <c r="D21" s="90">
        <f>'Voorronden invullen'!E21+$C21</f>
        <v>181</v>
      </c>
      <c r="E21" s="90">
        <f>'Voorronden invullen'!F21+$C21</f>
        <v>172</v>
      </c>
      <c r="F21" s="90">
        <f>'Voorronden invullen'!G21+$C21</f>
        <v>177</v>
      </c>
      <c r="G21" s="90">
        <f>'Voorronden invullen'!H21+$C21</f>
        <v>167</v>
      </c>
      <c r="H21" s="91">
        <f>SUM(D21:G21)</f>
        <v>697</v>
      </c>
      <c r="I21" s="91">
        <f>IF(H21&gt;0,H21+(COUNT(D21:G21)*C21),0)</f>
        <v>809</v>
      </c>
      <c r="J21" s="236">
        <f>SUM(H21,H22)</f>
        <v>1462</v>
      </c>
    </row>
    <row r="22" spans="1:10" ht="18.2" customHeight="1">
      <c r="A22" s="235"/>
      <c r="B22" s="102" t="str">
        <f>'Voorronden invullen'!B22</f>
        <v>Simon Klaver</v>
      </c>
      <c r="C22" s="103">
        <f>'Voorronden invullen'!C22</f>
        <v>0</v>
      </c>
      <c r="D22" s="90">
        <f>'Voorronden invullen'!E22+$C22</f>
        <v>181</v>
      </c>
      <c r="E22" s="90">
        <f>'Voorronden invullen'!F22+$C22</f>
        <v>207</v>
      </c>
      <c r="F22" s="90">
        <f>'Voorronden invullen'!G22+$C22</f>
        <v>182</v>
      </c>
      <c r="G22" s="90">
        <f>'Voorronden invullen'!H22+$C22</f>
        <v>195</v>
      </c>
      <c r="H22" s="92">
        <f>SUM(D22:G22)</f>
        <v>765</v>
      </c>
      <c r="I22" s="91">
        <f>IF(H22&gt;0,H22+(COUNT(D22:G22)*C22),0)</f>
        <v>765</v>
      </c>
      <c r="J22" s="237"/>
    </row>
    <row r="23" spans="1:10" ht="18" customHeight="1">
      <c r="A23" s="233"/>
      <c r="B23" s="85"/>
      <c r="C23" s="86"/>
      <c r="D23" s="86"/>
      <c r="E23" s="86"/>
      <c r="F23" s="86"/>
      <c r="G23" s="87"/>
      <c r="H23" s="87"/>
      <c r="I23" s="88"/>
      <c r="J23" s="89"/>
    </row>
    <row r="24" spans="1:10" ht="18.2" customHeight="1">
      <c r="A24" s="234"/>
      <c r="B24" s="102" t="str">
        <f>'Voorronden invullen'!B24</f>
        <v>Chantal de Olde</v>
      </c>
      <c r="C24" s="103">
        <f>'Voorronden invullen'!C24</f>
        <v>75</v>
      </c>
      <c r="D24" s="90">
        <f>'Voorronden invullen'!E24+$C24</f>
        <v>226</v>
      </c>
      <c r="E24" s="90">
        <f>'Voorronden invullen'!F24+$C24</f>
        <v>210</v>
      </c>
      <c r="F24" s="90">
        <f>'Voorronden invullen'!G24+$C24</f>
        <v>189</v>
      </c>
      <c r="G24" s="90">
        <f>'Voorronden invullen'!H24+$C24</f>
        <v>179</v>
      </c>
      <c r="H24" s="91">
        <f>SUM(D24:G24)</f>
        <v>804</v>
      </c>
      <c r="I24" s="91">
        <f>IF(H24&gt;0,H24+(COUNT(D24:G24)*C24),0)</f>
        <v>1104</v>
      </c>
      <c r="J24" s="236">
        <f>SUM(H24,H25)</f>
        <v>1683</v>
      </c>
    </row>
    <row r="25" spans="1:10" ht="18.2" customHeight="1">
      <c r="A25" s="235"/>
      <c r="B25" s="102" t="str">
        <f>'Voorronden invullen'!B25</f>
        <v>Christiaan Veendorp</v>
      </c>
      <c r="C25" s="103">
        <f>'Voorronden invullen'!C25</f>
        <v>0</v>
      </c>
      <c r="D25" s="90">
        <f>'Voorronden invullen'!E25+$C25</f>
        <v>236</v>
      </c>
      <c r="E25" s="90">
        <f>'Voorronden invullen'!F25+$C25</f>
        <v>216</v>
      </c>
      <c r="F25" s="90">
        <f>'Voorronden invullen'!G25+$C25</f>
        <v>223</v>
      </c>
      <c r="G25" s="90">
        <f>'Voorronden invullen'!H25+$C25</f>
        <v>204</v>
      </c>
      <c r="H25" s="92">
        <f>SUM(D25:G25)</f>
        <v>879</v>
      </c>
      <c r="I25" s="91">
        <f>IF(H25&gt;0,H25+(COUNT(D25:G25)*C25),0)</f>
        <v>879</v>
      </c>
      <c r="J25" s="237"/>
    </row>
    <row r="26" spans="1:10" ht="18" customHeight="1">
      <c r="A26" s="112"/>
      <c r="B26" s="85"/>
      <c r="C26" s="86"/>
      <c r="D26" s="86"/>
      <c r="E26" s="86"/>
      <c r="F26" s="86"/>
      <c r="G26" s="87"/>
      <c r="H26" s="87"/>
      <c r="I26" s="88"/>
      <c r="J26" s="89"/>
    </row>
    <row r="27" spans="1:10" ht="18.2" customHeight="1">
      <c r="A27" s="113"/>
      <c r="B27" s="102" t="str">
        <f>'Voorronden invullen'!B27</f>
        <v>Dirk Schut</v>
      </c>
      <c r="C27" s="103">
        <f>'Voorronden invullen'!C27</f>
        <v>25</v>
      </c>
      <c r="D27" s="90">
        <f>'Voorronden invullen'!E27+$C27</f>
        <v>211</v>
      </c>
      <c r="E27" s="90">
        <f>'Voorronden invullen'!F27+$C27</f>
        <v>163</v>
      </c>
      <c r="F27" s="90">
        <f>'Voorronden invullen'!G27+$C27</f>
        <v>202</v>
      </c>
      <c r="G27" s="90">
        <f>'Voorronden invullen'!H27+$C27</f>
        <v>253</v>
      </c>
      <c r="H27" s="91">
        <f>SUM(D27:G27)</f>
        <v>829</v>
      </c>
      <c r="I27" s="91">
        <f>IF(H27&gt;0,H27+(COUNT(D27:G27)*C27),0)</f>
        <v>929</v>
      </c>
      <c r="J27" s="236">
        <f>SUM(H27,H28)</f>
        <v>1656</v>
      </c>
    </row>
    <row r="28" spans="1:10" ht="18.2" customHeight="1">
      <c r="A28" s="114"/>
      <c r="B28" s="102" t="str">
        <f>'Voorronden invullen'!B28</f>
        <v>Gerd-Jan Visser</v>
      </c>
      <c r="C28" s="103">
        <f>'Voorronden invullen'!C28</f>
        <v>5</v>
      </c>
      <c r="D28" s="90">
        <f>'Voorronden invullen'!E28+$C28</f>
        <v>238</v>
      </c>
      <c r="E28" s="90">
        <f>'Voorronden invullen'!F28+$C28</f>
        <v>190</v>
      </c>
      <c r="F28" s="90">
        <f>'Voorronden invullen'!G28+$C28</f>
        <v>178</v>
      </c>
      <c r="G28" s="90">
        <f>'Voorronden invullen'!H28+$C28</f>
        <v>221</v>
      </c>
      <c r="H28" s="92">
        <f>SUM(D28:G28)</f>
        <v>827</v>
      </c>
      <c r="I28" s="91">
        <f>IF(H28&gt;0,H28+(COUNT(D28:G28)*C28),0)</f>
        <v>847</v>
      </c>
      <c r="J28" s="237"/>
    </row>
    <row r="29" spans="1:10" ht="18" customHeight="1">
      <c r="A29" s="112"/>
      <c r="B29" s="85"/>
      <c r="C29" s="86"/>
      <c r="D29" s="86"/>
      <c r="E29" s="86"/>
      <c r="F29" s="86"/>
      <c r="G29" s="87"/>
      <c r="H29" s="87"/>
      <c r="I29" s="88"/>
      <c r="J29" s="89"/>
    </row>
    <row r="30" spans="1:10" ht="18.2" customHeight="1">
      <c r="A30" s="113"/>
      <c r="B30" s="102" t="str">
        <f>'Voorronden invullen'!B30</f>
        <v>Melanie Schut</v>
      </c>
      <c r="C30" s="103">
        <f>'Voorronden invullen'!C30</f>
        <v>65</v>
      </c>
      <c r="D30" s="90">
        <f>'Voorronden invullen'!E30+$C30</f>
        <v>184</v>
      </c>
      <c r="E30" s="90">
        <f>'Voorronden invullen'!F30+$C30</f>
        <v>196</v>
      </c>
      <c r="F30" s="90">
        <f>'Voorronden invullen'!G30+$C30</f>
        <v>185</v>
      </c>
      <c r="G30" s="90">
        <f>'Voorronden invullen'!H30+$C30</f>
        <v>217</v>
      </c>
      <c r="H30" s="91">
        <f>SUM(D30:G30)</f>
        <v>782</v>
      </c>
      <c r="I30" s="91">
        <f>IF(H30&gt;0,H30+(COUNT(D30:G30)*C30),0)</f>
        <v>1042</v>
      </c>
      <c r="J30" s="236">
        <f>SUM(H30,H31)</f>
        <v>1547</v>
      </c>
    </row>
    <row r="31" spans="1:10" ht="18.2" customHeight="1">
      <c r="A31" s="114"/>
      <c r="B31" s="102" t="str">
        <f>'Voorronden invullen'!B31</f>
        <v>Tessa Visser</v>
      </c>
      <c r="C31" s="103">
        <f>'Voorronden invullen'!C31</f>
        <v>85</v>
      </c>
      <c r="D31" s="90">
        <f>'Voorronden invullen'!E31+$C31</f>
        <v>177</v>
      </c>
      <c r="E31" s="90">
        <f>'Voorronden invullen'!F31+$C31</f>
        <v>203</v>
      </c>
      <c r="F31" s="90">
        <f>'Voorronden invullen'!G31+$C31</f>
        <v>194</v>
      </c>
      <c r="G31" s="90">
        <f>'Voorronden invullen'!H31+$C31</f>
        <v>191</v>
      </c>
      <c r="H31" s="92">
        <f>SUM(D31:G31)</f>
        <v>765</v>
      </c>
      <c r="I31" s="91">
        <f>IF(H31&gt;0,H31+(COUNT(D31:G31)*C31),0)</f>
        <v>1105</v>
      </c>
      <c r="J31" s="237"/>
    </row>
    <row r="32" spans="1:10" ht="18" customHeight="1">
      <c r="A32" s="112"/>
      <c r="B32" s="85"/>
      <c r="C32" s="86"/>
      <c r="D32" s="86"/>
      <c r="E32" s="86"/>
      <c r="F32" s="86"/>
      <c r="G32" s="87"/>
      <c r="H32" s="87"/>
      <c r="I32" s="88"/>
      <c r="J32" s="89"/>
    </row>
    <row r="33" spans="1:10" ht="18.2" customHeight="1">
      <c r="A33" s="113"/>
      <c r="B33" s="102" t="str">
        <f>'Voorronden invullen'!B33</f>
        <v>Erwin Vos</v>
      </c>
      <c r="C33" s="103">
        <f>'Voorronden invullen'!C33</f>
        <v>43</v>
      </c>
      <c r="D33" s="90">
        <f>'Voorronden invullen'!E33+$C33</f>
        <v>213</v>
      </c>
      <c r="E33" s="90">
        <f>'Voorronden invullen'!F33+$C33</f>
        <v>197</v>
      </c>
      <c r="F33" s="90">
        <f>'Voorronden invullen'!G33+$C33</f>
        <v>164</v>
      </c>
      <c r="G33" s="90">
        <f>'Voorronden invullen'!H33+$C33</f>
        <v>234</v>
      </c>
      <c r="H33" s="91">
        <f>SUM(D33:G33)</f>
        <v>808</v>
      </c>
      <c r="I33" s="91">
        <f>IF(H33&gt;0,H33+(COUNT(D33:G33)*C33),0)</f>
        <v>980</v>
      </c>
      <c r="J33" s="236">
        <f>SUM(H33,H34)</f>
        <v>1517</v>
      </c>
    </row>
    <row r="34" spans="1:10" ht="18.2" customHeight="1">
      <c r="A34" s="114"/>
      <c r="B34" s="102" t="str">
        <f>'Voorronden invullen'!B34</f>
        <v>Edwin vd Velde</v>
      </c>
      <c r="C34" s="103">
        <f>'Voorronden invullen'!C34</f>
        <v>17</v>
      </c>
      <c r="D34" s="90">
        <f>'Voorronden invullen'!E34+$C34</f>
        <v>177</v>
      </c>
      <c r="E34" s="90">
        <f>'Voorronden invullen'!F34+$C34</f>
        <v>168</v>
      </c>
      <c r="F34" s="90">
        <f>'Voorronden invullen'!G34+$C34</f>
        <v>181</v>
      </c>
      <c r="G34" s="90">
        <f>'Voorronden invullen'!H34+$C34</f>
        <v>183</v>
      </c>
      <c r="H34" s="92">
        <f>SUM(D34:G34)</f>
        <v>709</v>
      </c>
      <c r="I34" s="91">
        <f>IF(H34&gt;0,H34+(COUNT(D34:G34)*C34),0)</f>
        <v>777</v>
      </c>
      <c r="J34" s="237"/>
    </row>
    <row r="35" spans="1:10" ht="18" customHeight="1">
      <c r="A35" s="112"/>
      <c r="B35" s="85"/>
      <c r="C35" s="86"/>
      <c r="D35" s="86"/>
      <c r="E35" s="86"/>
      <c r="F35" s="86"/>
      <c r="G35" s="87"/>
      <c r="H35" s="87"/>
      <c r="I35" s="88"/>
      <c r="J35" s="89"/>
    </row>
    <row r="36" spans="1:10" ht="18.2" customHeight="1">
      <c r="A36" s="113"/>
      <c r="B36" s="102" t="str">
        <f>'Voorronden invullen'!B36</f>
        <v>Klaas Olivier</v>
      </c>
      <c r="C36" s="103">
        <f>'Voorronden invullen'!C36</f>
        <v>39</v>
      </c>
      <c r="D36" s="90">
        <f>'Voorronden invullen'!E36+$C36</f>
        <v>235</v>
      </c>
      <c r="E36" s="90">
        <f>'Voorronden invullen'!F36+$C36</f>
        <v>186</v>
      </c>
      <c r="F36" s="90">
        <f>'Voorronden invullen'!G36+$C36</f>
        <v>155</v>
      </c>
      <c r="G36" s="90">
        <f>'Voorronden invullen'!H36+$C36</f>
        <v>211</v>
      </c>
      <c r="H36" s="91">
        <f>SUM(D36:G36)</f>
        <v>787</v>
      </c>
      <c r="I36" s="91">
        <f>IF(H36&gt;0,H36+(COUNT(D36:G36)*C36),0)</f>
        <v>943</v>
      </c>
      <c r="J36" s="236">
        <f>SUM(H36,H37)</f>
        <v>1537</v>
      </c>
    </row>
    <row r="37" spans="1:10" ht="18.2" customHeight="1">
      <c r="A37" s="114"/>
      <c r="B37" s="102" t="str">
        <f>'Voorronden invullen'!B37</f>
        <v>René de Rond</v>
      </c>
      <c r="C37" s="103">
        <f>'Voorronden invullen'!C37</f>
        <v>28</v>
      </c>
      <c r="D37" s="90">
        <f>'Voorronden invullen'!E37+$C37</f>
        <v>202</v>
      </c>
      <c r="E37" s="90">
        <f>'Voorronden invullen'!F37+$C37</f>
        <v>174</v>
      </c>
      <c r="F37" s="90">
        <f>'Voorronden invullen'!G37+$C37</f>
        <v>172</v>
      </c>
      <c r="G37" s="90">
        <f>'Voorronden invullen'!H37+$C37</f>
        <v>202</v>
      </c>
      <c r="H37" s="92">
        <f>SUM(D37:G37)</f>
        <v>750</v>
      </c>
      <c r="I37" s="91">
        <f>IF(H37&gt;0,H37+(COUNT(D37:G37)*C37),0)</f>
        <v>862</v>
      </c>
      <c r="J37" s="237"/>
    </row>
    <row r="38" spans="1:10" ht="18" customHeight="1">
      <c r="A38" s="112"/>
      <c r="B38" s="85"/>
      <c r="C38" s="86"/>
      <c r="D38" s="86"/>
      <c r="E38" s="86"/>
      <c r="F38" s="86"/>
      <c r="G38" s="87"/>
      <c r="H38" s="87"/>
      <c r="I38" s="88"/>
      <c r="J38" s="89"/>
    </row>
    <row r="39" spans="1:10" ht="18.2" customHeight="1">
      <c r="A39" s="113"/>
      <c r="B39" s="102" t="str">
        <f>'Voorronden invullen'!B39</f>
        <v>Miranda Reyneveld</v>
      </c>
      <c r="C39" s="103">
        <f>'Voorronden invullen'!C39</f>
        <v>28</v>
      </c>
      <c r="D39" s="90">
        <f>'Voorronden invullen'!E39+$C39</f>
        <v>228</v>
      </c>
      <c r="E39" s="90">
        <f>'Voorronden invullen'!F39+$C39</f>
        <v>179</v>
      </c>
      <c r="F39" s="90">
        <f>'Voorronden invullen'!G39+$C39</f>
        <v>176</v>
      </c>
      <c r="G39" s="90">
        <f>'Voorronden invullen'!H39+$C39</f>
        <v>175</v>
      </c>
      <c r="H39" s="91">
        <f>SUM(D39:G39)</f>
        <v>758</v>
      </c>
      <c r="I39" s="91">
        <f>IF(H39&gt;0,H39+(COUNT(D39:G39)*C39),0)</f>
        <v>870</v>
      </c>
      <c r="J39" s="236">
        <f>SUM(H39,H40)</f>
        <v>1496</v>
      </c>
    </row>
    <row r="40" spans="1:10" ht="18.2" customHeight="1">
      <c r="A40" s="114"/>
      <c r="B40" s="102" t="str">
        <f>'Voorronden invullen'!B40</f>
        <v>Louw de Kievit</v>
      </c>
      <c r="C40" s="103">
        <f>'Voorronden invullen'!C40</f>
        <v>26</v>
      </c>
      <c r="D40" s="90">
        <f>'Voorronden invullen'!E40+$C40</f>
        <v>202</v>
      </c>
      <c r="E40" s="90">
        <f>'Voorronden invullen'!F40+$C40</f>
        <v>186</v>
      </c>
      <c r="F40" s="90">
        <f>'Voorronden invullen'!G40+$C40</f>
        <v>171</v>
      </c>
      <c r="G40" s="90">
        <f>'Voorronden invullen'!H40+$C40</f>
        <v>179</v>
      </c>
      <c r="H40" s="92">
        <f>SUM(D40:G40)</f>
        <v>738</v>
      </c>
      <c r="I40" s="91">
        <f>IF(H40&gt;0,H40+(COUNT(D40:G40)*C40),0)</f>
        <v>842</v>
      </c>
      <c r="J40" s="237"/>
    </row>
    <row r="41" spans="1:10" ht="18" customHeight="1">
      <c r="A41" s="112"/>
      <c r="B41" s="85"/>
      <c r="C41" s="86"/>
      <c r="D41" s="86"/>
      <c r="E41" s="86"/>
      <c r="F41" s="86"/>
      <c r="G41" s="87"/>
      <c r="H41" s="87"/>
      <c r="I41" s="88"/>
      <c r="J41" s="89"/>
    </row>
    <row r="42" spans="1:10" ht="18.2" customHeight="1">
      <c r="A42" s="113"/>
      <c r="B42" s="102" t="str">
        <f>'Voorronden invullen'!B42</f>
        <v>Henk van Wezep</v>
      </c>
      <c r="C42" s="103">
        <f>'Voorronden invullen'!C42</f>
        <v>77</v>
      </c>
      <c r="D42" s="90">
        <f>'Voorronden invullen'!E42+$C42</f>
        <v>211</v>
      </c>
      <c r="E42" s="90">
        <f>'Voorronden invullen'!F42+$C42</f>
        <v>195</v>
      </c>
      <c r="F42" s="90">
        <f>'Voorronden invullen'!G42+$C42</f>
        <v>205</v>
      </c>
      <c r="G42" s="90">
        <f>'Voorronden invullen'!H42+$C42</f>
        <v>205</v>
      </c>
      <c r="H42" s="91">
        <f>SUM(D42:G42)</f>
        <v>816</v>
      </c>
      <c r="I42" s="91">
        <f>IF(H42&gt;0,H42+(COUNT(D42:G42)*C42),0)</f>
        <v>1124</v>
      </c>
      <c r="J42" s="236">
        <f>SUM(H42,H43)</f>
        <v>1577</v>
      </c>
    </row>
    <row r="43" spans="1:10" ht="18.2" customHeight="1">
      <c r="A43" s="114"/>
      <c r="B43" s="102" t="str">
        <f>'Voorronden invullen'!B43</f>
        <v>Dave van Wezep</v>
      </c>
      <c r="C43" s="103">
        <f>'Voorronden invullen'!C43</f>
        <v>33</v>
      </c>
      <c r="D43" s="90">
        <f>'Voorronden invullen'!E43+$C43</f>
        <v>206</v>
      </c>
      <c r="E43" s="90">
        <f>'Voorronden invullen'!F43+$C43</f>
        <v>213</v>
      </c>
      <c r="F43" s="90">
        <f>'Voorronden invullen'!G43+$C43</f>
        <v>164</v>
      </c>
      <c r="G43" s="90">
        <f>'Voorronden invullen'!H43+$C43</f>
        <v>178</v>
      </c>
      <c r="H43" s="92">
        <f>SUM(D43:G43)</f>
        <v>761</v>
      </c>
      <c r="I43" s="91">
        <f>IF(H43&gt;0,H43+(COUNT(D43:G43)*C43),0)</f>
        <v>893</v>
      </c>
      <c r="J43" s="237"/>
    </row>
    <row r="44" spans="1:10" ht="18" customHeight="1">
      <c r="A44" s="112"/>
      <c r="B44" s="85"/>
      <c r="C44" s="86"/>
      <c r="D44" s="86"/>
      <c r="E44" s="86"/>
      <c r="F44" s="86"/>
      <c r="G44" s="87"/>
      <c r="H44" s="87"/>
      <c r="I44" s="88"/>
      <c r="J44" s="89"/>
    </row>
    <row r="45" spans="1:10" ht="18.2" customHeight="1">
      <c r="A45" s="113"/>
      <c r="B45" s="102" t="str">
        <f>'Voorronden invullen'!B45</f>
        <v>Elmer van Luijk</v>
      </c>
      <c r="C45" s="103">
        <f>'Voorronden invullen'!C45</f>
        <v>0</v>
      </c>
      <c r="D45" s="90">
        <f>'Voorronden invullen'!E45+$C45</f>
        <v>188</v>
      </c>
      <c r="E45" s="90">
        <f>'Voorronden invullen'!F45+$C45</f>
        <v>195</v>
      </c>
      <c r="F45" s="90">
        <f>'Voorronden invullen'!G45+$C45</f>
        <v>197</v>
      </c>
      <c r="G45" s="90">
        <f>'Voorronden invullen'!H45+$C45</f>
        <v>213</v>
      </c>
      <c r="H45" s="91">
        <f>SUM(D45:G45)</f>
        <v>793</v>
      </c>
      <c r="I45" s="91">
        <f>IF(H45&gt;0,H45+(COUNT(D45:G45)*C45),0)</f>
        <v>793</v>
      </c>
      <c r="J45" s="236">
        <f>SUM(H45,H46)</f>
        <v>1511</v>
      </c>
    </row>
    <row r="46" spans="1:10" ht="18.2" customHeight="1">
      <c r="A46" s="114"/>
      <c r="B46" s="102" t="str">
        <f>'Voorronden invullen'!B46</f>
        <v>Chris van Prattenburg</v>
      </c>
      <c r="C46" s="103">
        <f>'Voorronden invullen'!C46</f>
        <v>13</v>
      </c>
      <c r="D46" s="90">
        <f>'Voorronden invullen'!E46+$C46</f>
        <v>161</v>
      </c>
      <c r="E46" s="90">
        <f>'Voorronden invullen'!F46+$C46</f>
        <v>204</v>
      </c>
      <c r="F46" s="90">
        <f>'Voorronden invullen'!G46+$C46</f>
        <v>175</v>
      </c>
      <c r="G46" s="90">
        <f>'Voorronden invullen'!H46+$C46</f>
        <v>178</v>
      </c>
      <c r="H46" s="92">
        <f>SUM(D46:G46)</f>
        <v>718</v>
      </c>
      <c r="I46" s="91">
        <f>IF(H46&gt;0,H46+(COUNT(D46:G46)*C46),0)</f>
        <v>770</v>
      </c>
      <c r="J46" s="237"/>
    </row>
    <row r="47" spans="1:10" ht="18" customHeight="1">
      <c r="A47" s="112"/>
      <c r="B47" s="85"/>
      <c r="C47" s="86"/>
      <c r="D47" s="86"/>
      <c r="E47" s="86"/>
      <c r="F47" s="86"/>
      <c r="G47" s="87"/>
      <c r="H47" s="87"/>
      <c r="I47" s="88"/>
      <c r="J47" s="89"/>
    </row>
    <row r="48" spans="1:10" ht="18.2" customHeight="1">
      <c r="A48" s="113"/>
      <c r="B48" s="102" t="str">
        <f>'Voorronden invullen'!B48</f>
        <v>Robin van Prattenburg</v>
      </c>
      <c r="C48" s="103">
        <f>'Voorronden invullen'!C48</f>
        <v>38</v>
      </c>
      <c r="D48" s="90">
        <f>'Voorronden invullen'!E48+$C48</f>
        <v>167</v>
      </c>
      <c r="E48" s="90">
        <f>'Voorronden invullen'!F48+$C48</f>
        <v>186</v>
      </c>
      <c r="F48" s="90">
        <f>'Voorronden invullen'!G48+$C48</f>
        <v>226</v>
      </c>
      <c r="G48" s="90">
        <f>'Voorronden invullen'!H48+$C48</f>
        <v>171</v>
      </c>
      <c r="H48" s="91">
        <f>SUM(D48:G48)</f>
        <v>750</v>
      </c>
      <c r="I48" s="91">
        <f>IF(H48&gt;0,H48+(COUNT(D48:G48)*C48),0)</f>
        <v>902</v>
      </c>
      <c r="J48" s="236">
        <f>SUM(H48,H49)</f>
        <v>1552</v>
      </c>
    </row>
    <row r="49" spans="1:10" ht="18.2" customHeight="1">
      <c r="A49" s="114"/>
      <c r="B49" s="102" t="str">
        <f>'Voorronden invullen'!B49</f>
        <v>Mannee van Luijk</v>
      </c>
      <c r="C49" s="103">
        <f>'Voorronden invullen'!C49</f>
        <v>47</v>
      </c>
      <c r="D49" s="90">
        <f>'Voorronden invullen'!E49+$C49</f>
        <v>159</v>
      </c>
      <c r="E49" s="90">
        <f>'Voorronden invullen'!F49+$C49</f>
        <v>180</v>
      </c>
      <c r="F49" s="90">
        <f>'Voorronden invullen'!G49+$C49</f>
        <v>233</v>
      </c>
      <c r="G49" s="90">
        <f>'Voorronden invullen'!H49+$C49</f>
        <v>230</v>
      </c>
      <c r="H49" s="92">
        <f>SUM(D49:G49)</f>
        <v>802</v>
      </c>
      <c r="I49" s="91">
        <f>IF(H49&gt;0,H49+(COUNT(D49:G49)*C49),0)</f>
        <v>990</v>
      </c>
      <c r="J49" s="237"/>
    </row>
    <row r="50" spans="1:10" ht="18" customHeight="1">
      <c r="A50" s="112"/>
      <c r="B50" s="85"/>
      <c r="C50" s="86"/>
      <c r="D50" s="86"/>
      <c r="E50" s="86"/>
      <c r="F50" s="86"/>
      <c r="G50" s="87"/>
      <c r="H50" s="87"/>
      <c r="I50" s="88"/>
      <c r="J50" s="89"/>
    </row>
    <row r="51" spans="1:10" ht="18.2" customHeight="1">
      <c r="A51" s="113"/>
      <c r="B51" s="102" t="str">
        <f>'Voorronden invullen'!B51</f>
        <v>Thijs Borgijink</v>
      </c>
      <c r="C51" s="103">
        <f>'Voorronden invullen'!C51</f>
        <v>65</v>
      </c>
      <c r="D51" s="90">
        <f>'Voorronden invullen'!E51+$C51</f>
        <v>190</v>
      </c>
      <c r="E51" s="90">
        <f>'Voorronden invullen'!F51+$C51</f>
        <v>227</v>
      </c>
      <c r="F51" s="90">
        <f>'Voorronden invullen'!G51+$C51</f>
        <v>194</v>
      </c>
      <c r="G51" s="90">
        <f>'Voorronden invullen'!H51+$C51</f>
        <v>208</v>
      </c>
      <c r="H51" s="91">
        <f>SUM(D51:G51)</f>
        <v>819</v>
      </c>
      <c r="I51" s="91">
        <f>IF(H51&gt;0,H51+(COUNT(D51:G51)*C51),0)</f>
        <v>1079</v>
      </c>
      <c r="J51" s="236">
        <f>SUM(H51,H52)</f>
        <v>1549</v>
      </c>
    </row>
    <row r="52" spans="1:10" ht="18.2" customHeight="1">
      <c r="A52" s="114"/>
      <c r="B52" s="102" t="str">
        <f>'Voorronden invullen'!B52</f>
        <v>Karen Ballast</v>
      </c>
      <c r="C52" s="103">
        <f>'Voorronden invullen'!C52</f>
        <v>77</v>
      </c>
      <c r="D52" s="90">
        <f>'Voorronden invullen'!E52+$C52</f>
        <v>187</v>
      </c>
      <c r="E52" s="90">
        <f>'Voorronden invullen'!F52+$C52</f>
        <v>202</v>
      </c>
      <c r="F52" s="90">
        <f>'Voorronden invullen'!G52+$C52</f>
        <v>169</v>
      </c>
      <c r="G52" s="90">
        <f>'Voorronden invullen'!H52+$C52</f>
        <v>172</v>
      </c>
      <c r="H52" s="92">
        <f>SUM(D52:G52)</f>
        <v>730</v>
      </c>
      <c r="I52" s="91">
        <f>IF(H52&gt;0,H52+(COUNT(D52:G52)*C52),0)</f>
        <v>1038</v>
      </c>
      <c r="J52" s="237"/>
    </row>
    <row r="53" spans="1:10" ht="18" customHeight="1">
      <c r="A53" s="112"/>
      <c r="B53" s="85"/>
      <c r="C53" s="86"/>
      <c r="D53" s="86"/>
      <c r="E53" s="86"/>
      <c r="F53" s="86"/>
      <c r="G53" s="87"/>
      <c r="H53" s="87"/>
      <c r="I53" s="88"/>
      <c r="J53" s="89"/>
    </row>
    <row r="54" spans="1:10" ht="18.2" customHeight="1">
      <c r="A54" s="113"/>
      <c r="B54" s="102" t="str">
        <f>'Voorronden invullen'!B54</f>
        <v>Sjoerd Huizinga</v>
      </c>
      <c r="C54" s="103">
        <f>'Voorronden invullen'!C54</f>
        <v>42</v>
      </c>
      <c r="D54" s="90">
        <f>'Voorronden invullen'!E54+$C54</f>
        <v>180</v>
      </c>
      <c r="E54" s="90">
        <f>'Voorronden invullen'!F54+$C54</f>
        <v>149</v>
      </c>
      <c r="F54" s="90">
        <f>'Voorronden invullen'!G54+$C54</f>
        <v>177</v>
      </c>
      <c r="G54" s="90">
        <f>'Voorronden invullen'!H54+$C54</f>
        <v>211</v>
      </c>
      <c r="H54" s="91">
        <f>SUM(D54:G54)</f>
        <v>717</v>
      </c>
      <c r="I54" s="91">
        <f>IF(H54&gt;0,H54+(COUNT(D54:G54)*C54),0)</f>
        <v>885</v>
      </c>
      <c r="J54" s="236">
        <f>SUM(H54,H55)</f>
        <v>1561</v>
      </c>
    </row>
    <row r="55" spans="1:10" ht="18.2" customHeight="1">
      <c r="A55" s="114"/>
      <c r="B55" s="102" t="str">
        <f>'Voorronden invullen'!B55</f>
        <v>Rick de Wit</v>
      </c>
      <c r="C55" s="103">
        <f>'Voorronden invullen'!C55</f>
        <v>29</v>
      </c>
      <c r="D55" s="90">
        <f>'Voorronden invullen'!E55+$C55</f>
        <v>188</v>
      </c>
      <c r="E55" s="90">
        <f>'Voorronden invullen'!F55+$C55</f>
        <v>242</v>
      </c>
      <c r="F55" s="90">
        <f>'Voorronden invullen'!G55+$C55</f>
        <v>184</v>
      </c>
      <c r="G55" s="90">
        <f>'Voorronden invullen'!H55+$C55</f>
        <v>230</v>
      </c>
      <c r="H55" s="92">
        <f>SUM(D55:G55)</f>
        <v>844</v>
      </c>
      <c r="I55" s="91">
        <f>IF(H55&gt;0,H55+(COUNT(D55:G55)*C55),0)</f>
        <v>960</v>
      </c>
      <c r="J55" s="237"/>
    </row>
    <row r="56" spans="1:10" ht="18" customHeight="1">
      <c r="A56" s="112"/>
      <c r="B56" s="85"/>
      <c r="C56" s="86"/>
      <c r="D56" s="86"/>
      <c r="E56" s="86"/>
      <c r="F56" s="86"/>
      <c r="G56" s="87"/>
      <c r="H56" s="87"/>
      <c r="I56" s="88"/>
      <c r="J56" s="89"/>
    </row>
    <row r="57" spans="1:10" ht="18.2" customHeight="1">
      <c r="A57" s="113"/>
      <c r="B57" s="102" t="str">
        <f>'Voorronden invullen'!B57</f>
        <v>Belinda van Eerde</v>
      </c>
      <c r="C57" s="103">
        <f>'Voorronden invullen'!C57</f>
        <v>17</v>
      </c>
      <c r="D57" s="90">
        <f>'Voorronden invullen'!E57+$C57</f>
        <v>186</v>
      </c>
      <c r="E57" s="90">
        <f>'Voorronden invullen'!F57+$C57</f>
        <v>193</v>
      </c>
      <c r="F57" s="90">
        <f>'Voorronden invullen'!G57+$C57</f>
        <v>157</v>
      </c>
      <c r="G57" s="90">
        <f>'Voorronden invullen'!H57+$C57</f>
        <v>195</v>
      </c>
      <c r="H57" s="91">
        <f>SUM(D57:G57)</f>
        <v>731</v>
      </c>
      <c r="I57" s="91">
        <f>IF(H57&gt;0,H57+(COUNT(D57:G57)*C57),0)</f>
        <v>799</v>
      </c>
      <c r="J57" s="236">
        <f>SUM(H57,H58)</f>
        <v>1472</v>
      </c>
    </row>
    <row r="58" spans="1:10" ht="18.2" customHeight="1">
      <c r="A58" s="114"/>
      <c r="B58" s="102" t="str">
        <f>'Voorronden invullen'!B58</f>
        <v>Karin Jol</v>
      </c>
      <c r="C58" s="103">
        <f>'Voorronden invullen'!C58</f>
        <v>15</v>
      </c>
      <c r="D58" s="90">
        <f>'Voorronden invullen'!E58+$C58</f>
        <v>152</v>
      </c>
      <c r="E58" s="90">
        <f>'Voorronden invullen'!F58+$C58</f>
        <v>186</v>
      </c>
      <c r="F58" s="90">
        <f>'Voorronden invullen'!G58+$C58</f>
        <v>244</v>
      </c>
      <c r="G58" s="90">
        <f>'Voorronden invullen'!H58+$C58</f>
        <v>159</v>
      </c>
      <c r="H58" s="92">
        <f>SUM(D58:G58)</f>
        <v>741</v>
      </c>
      <c r="I58" s="91">
        <f>IF(H58&gt;0,H58+(COUNT(D58:G58)*C58),0)</f>
        <v>801</v>
      </c>
      <c r="J58" s="237"/>
    </row>
    <row r="59" spans="1:10" ht="18" customHeight="1">
      <c r="A59" s="112"/>
      <c r="B59" s="85"/>
      <c r="C59" s="86"/>
      <c r="D59" s="86"/>
      <c r="E59" s="86"/>
      <c r="F59" s="86"/>
      <c r="G59" s="87"/>
      <c r="H59" s="87"/>
      <c r="I59" s="88"/>
      <c r="J59" s="89"/>
    </row>
    <row r="60" spans="1:10" ht="18.2" customHeight="1">
      <c r="A60" s="113"/>
      <c r="B60" s="102" t="str">
        <f>'Voorronden invullen'!B60</f>
        <v>Rick Bouma</v>
      </c>
      <c r="C60" s="103">
        <f>'Voorronden invullen'!C60</f>
        <v>69</v>
      </c>
      <c r="D60" s="90">
        <f>'Voorronden invullen'!E60+$C60</f>
        <v>216</v>
      </c>
      <c r="E60" s="90">
        <f>'Voorronden invullen'!F60+$C60</f>
        <v>206</v>
      </c>
      <c r="F60" s="90">
        <f>'Voorronden invullen'!G60+$C60</f>
        <v>191</v>
      </c>
      <c r="G60" s="90">
        <f>'Voorronden invullen'!H60+$C60</f>
        <v>229</v>
      </c>
      <c r="H60" s="91">
        <f>SUM(D60:G60)</f>
        <v>842</v>
      </c>
      <c r="I60" s="91">
        <f>IF(H60&gt;0,H60+(COUNT(D60:G60)*C60),0)</f>
        <v>1118</v>
      </c>
      <c r="J60" s="236">
        <f>SUM(H60,H61)</f>
        <v>1703</v>
      </c>
    </row>
    <row r="61" spans="1:10" ht="18.2" customHeight="1">
      <c r="A61" s="114"/>
      <c r="B61" s="102" t="str">
        <f>'Voorronden invullen'!B61</f>
        <v>Mike van Wezep</v>
      </c>
      <c r="C61" s="103">
        <f>'Voorronden invullen'!C61</f>
        <v>59</v>
      </c>
      <c r="D61" s="90">
        <f>'Voorronden invullen'!E61+$C61</f>
        <v>286</v>
      </c>
      <c r="E61" s="90">
        <f>'Voorronden invullen'!F61+$C61</f>
        <v>225</v>
      </c>
      <c r="F61" s="90">
        <f>'Voorronden invullen'!G61+$C61</f>
        <v>182</v>
      </c>
      <c r="G61" s="90">
        <f>'Voorronden invullen'!H61+$C61</f>
        <v>168</v>
      </c>
      <c r="H61" s="92">
        <f>SUM(D61:G61)</f>
        <v>861</v>
      </c>
      <c r="I61" s="91">
        <f>IF(H61&gt;0,H61+(COUNT(D61:G61)*C61),0)</f>
        <v>1097</v>
      </c>
      <c r="J61" s="237"/>
    </row>
    <row r="62" spans="1:10" ht="18" customHeight="1">
      <c r="A62" s="112"/>
      <c r="B62" s="85"/>
      <c r="C62" s="86"/>
      <c r="D62" s="86"/>
      <c r="E62" s="86"/>
      <c r="F62" s="86"/>
      <c r="G62" s="87"/>
      <c r="H62" s="87"/>
      <c r="I62" s="88"/>
      <c r="J62" s="89"/>
    </row>
    <row r="63" spans="1:10" ht="18.2" customHeight="1">
      <c r="A63" s="113"/>
      <c r="B63" s="102" t="str">
        <f>'Voorronden invullen'!B63</f>
        <v>Dennis Veen</v>
      </c>
      <c r="C63" s="103">
        <f>'Voorronden invullen'!C63</f>
        <v>3</v>
      </c>
      <c r="D63" s="90">
        <f>'Voorronden invullen'!E63+$C63</f>
        <v>220</v>
      </c>
      <c r="E63" s="90">
        <f>'Voorronden invullen'!F63+$C63</f>
        <v>216</v>
      </c>
      <c r="F63" s="90">
        <f>'Voorronden invullen'!G63+$C63</f>
        <v>163</v>
      </c>
      <c r="G63" s="90">
        <f>'Voorronden invullen'!H63+$C63</f>
        <v>229</v>
      </c>
      <c r="H63" s="91">
        <f>SUM(D63:G63)</f>
        <v>828</v>
      </c>
      <c r="I63" s="91">
        <f>IF(H63&gt;0,H63+(COUNT(D63:G63)*C63),0)</f>
        <v>840</v>
      </c>
      <c r="J63" s="236">
        <f>SUM(H63,H64)</f>
        <v>1517</v>
      </c>
    </row>
    <row r="64" spans="1:10" ht="18.2" customHeight="1">
      <c r="A64" s="114"/>
      <c r="B64" s="102" t="str">
        <f>'Voorronden invullen'!B64</f>
        <v>Frank Veen</v>
      </c>
      <c r="C64" s="103">
        <f>'Voorronden invullen'!C64</f>
        <v>42</v>
      </c>
      <c r="D64" s="90">
        <f>'Voorronden invullen'!E64+$C64</f>
        <v>176</v>
      </c>
      <c r="E64" s="90">
        <f>'Voorronden invullen'!F64+$C64</f>
        <v>154</v>
      </c>
      <c r="F64" s="90">
        <f>'Voorronden invullen'!G64+$C64</f>
        <v>181</v>
      </c>
      <c r="G64" s="90">
        <f>'Voorronden invullen'!H64+$C64</f>
        <v>178</v>
      </c>
      <c r="H64" s="92">
        <f>SUM(D64:G64)</f>
        <v>689</v>
      </c>
      <c r="I64" s="91">
        <f>IF(H64&gt;0,H64+(COUNT(D64:G64)*C64),0)</f>
        <v>857</v>
      </c>
      <c r="J64" s="237"/>
    </row>
    <row r="65" spans="1:10" ht="18" customHeight="1">
      <c r="A65" s="112"/>
      <c r="B65" s="85"/>
      <c r="C65" s="86"/>
      <c r="D65" s="86"/>
      <c r="E65" s="86"/>
      <c r="F65" s="86"/>
      <c r="G65" s="87"/>
      <c r="H65" s="87"/>
      <c r="I65" s="88"/>
      <c r="J65" s="89"/>
    </row>
    <row r="66" spans="1:10" ht="18.2" customHeight="1">
      <c r="A66" s="113"/>
      <c r="B66" s="102" t="str">
        <f>'Voorronden invullen'!B66</f>
        <v>Lodewijk Vogelzang</v>
      </c>
      <c r="C66" s="103">
        <f>'Voorronden invullen'!C66</f>
        <v>21</v>
      </c>
      <c r="D66" s="90">
        <f>'Voorronden invullen'!E66+$C66</f>
        <v>255</v>
      </c>
      <c r="E66" s="90">
        <f>'Voorronden invullen'!F66+$C66</f>
        <v>170</v>
      </c>
      <c r="F66" s="90">
        <f>'Voorronden invullen'!G66+$C66</f>
        <v>183</v>
      </c>
      <c r="G66" s="90">
        <f>'Voorronden invullen'!H66+$C66</f>
        <v>224</v>
      </c>
      <c r="H66" s="91">
        <f>SUM(D66:G66)</f>
        <v>832</v>
      </c>
      <c r="I66" s="91">
        <f>IF(H66&gt;0,H66+(COUNT(D66:G66)*C66),0)</f>
        <v>916</v>
      </c>
      <c r="J66" s="236">
        <f>SUM(H66,H67)</f>
        <v>1556</v>
      </c>
    </row>
    <row r="67" spans="1:10" ht="18.2" customHeight="1">
      <c r="A67" s="114"/>
      <c r="B67" s="102" t="str">
        <f>'Voorronden invullen'!B67</f>
        <v>Jan Zandvliet</v>
      </c>
      <c r="C67" s="103">
        <f>'Voorronden invullen'!C67</f>
        <v>31</v>
      </c>
      <c r="D67" s="90">
        <f>'Voorronden invullen'!E67+$C67</f>
        <v>167</v>
      </c>
      <c r="E67" s="90">
        <f>'Voorronden invullen'!F67+$C67</f>
        <v>177</v>
      </c>
      <c r="F67" s="90">
        <f>'Voorronden invullen'!G67+$C67</f>
        <v>210</v>
      </c>
      <c r="G67" s="90">
        <f>'Voorronden invullen'!H67+$C67</f>
        <v>170</v>
      </c>
      <c r="H67" s="92">
        <f>SUM(D67:G67)</f>
        <v>724</v>
      </c>
      <c r="I67" s="91">
        <f>IF(H67&gt;0,H67+(COUNT(D67:G67)*C67),0)</f>
        <v>848</v>
      </c>
      <c r="J67" s="237"/>
    </row>
    <row r="68" spans="1:10" ht="18" customHeight="1">
      <c r="A68" s="112"/>
      <c r="B68" s="85"/>
      <c r="C68" s="86"/>
      <c r="D68" s="86"/>
      <c r="E68" s="86"/>
      <c r="F68" s="86"/>
      <c r="G68" s="87"/>
      <c r="H68" s="87"/>
      <c r="I68" s="88"/>
      <c r="J68" s="89"/>
    </row>
    <row r="69" spans="1:10" ht="18.2" customHeight="1">
      <c r="A69" s="113"/>
      <c r="B69" s="102" t="str">
        <f>'Voorronden invullen'!B69</f>
        <v>Diana Nauta</v>
      </c>
      <c r="C69" s="103">
        <f>'Voorronden invullen'!C69</f>
        <v>51</v>
      </c>
      <c r="D69" s="90">
        <f>'Voorronden invullen'!E69+$C69</f>
        <v>210</v>
      </c>
      <c r="E69" s="90">
        <f>'Voorronden invullen'!F69+$C69</f>
        <v>217</v>
      </c>
      <c r="F69" s="90">
        <f>'Voorronden invullen'!G69+$C69</f>
        <v>196</v>
      </c>
      <c r="G69" s="90">
        <f>'Voorronden invullen'!H69+$C69</f>
        <v>215</v>
      </c>
      <c r="H69" s="91">
        <f>SUM(D69:G69)</f>
        <v>838</v>
      </c>
      <c r="I69" s="91">
        <f>IF(H69&gt;0,H69+(COUNT(D69:G69)*C69),0)</f>
        <v>1042</v>
      </c>
      <c r="J69" s="236">
        <f>SUM(H69,H70)</f>
        <v>1548</v>
      </c>
    </row>
    <row r="70" spans="1:10" ht="18.2" customHeight="1">
      <c r="A70" s="114"/>
      <c r="B70" s="102" t="str">
        <f>'Voorronden invullen'!B70</f>
        <v>Gerard Nauta</v>
      </c>
      <c r="C70" s="103">
        <f>'Voorronden invullen'!C70</f>
        <v>23</v>
      </c>
      <c r="D70" s="90">
        <f>'Voorronden invullen'!E70+$C70</f>
        <v>177</v>
      </c>
      <c r="E70" s="90">
        <f>'Voorronden invullen'!F70+$C70</f>
        <v>181</v>
      </c>
      <c r="F70" s="90">
        <f>'Voorronden invullen'!G70+$C70</f>
        <v>169</v>
      </c>
      <c r="G70" s="90">
        <f>'Voorronden invullen'!H70+$C70</f>
        <v>183</v>
      </c>
      <c r="H70" s="92">
        <f>SUM(D70:G70)</f>
        <v>710</v>
      </c>
      <c r="I70" s="91">
        <f>IF(H70&gt;0,H70+(COUNT(D70:G70)*C70),0)</f>
        <v>802</v>
      </c>
      <c r="J70" s="237"/>
    </row>
    <row r="71" spans="1:10" ht="18" customHeight="1">
      <c r="A71" s="233"/>
      <c r="B71" s="85"/>
      <c r="C71" s="86"/>
      <c r="D71" s="86"/>
      <c r="E71" s="86"/>
      <c r="F71" s="86"/>
      <c r="G71" s="87"/>
      <c r="H71" s="87"/>
      <c r="I71" s="88"/>
      <c r="J71" s="89"/>
    </row>
    <row r="72" spans="1:10" ht="18.2" customHeight="1">
      <c r="A72" s="234"/>
      <c r="B72" s="102" t="str">
        <f>'Voorronden invullen'!B72</f>
        <v>Marcel Reinders</v>
      </c>
      <c r="C72" s="103">
        <f>'Voorronden invullen'!C72</f>
        <v>17</v>
      </c>
      <c r="D72" s="90">
        <f>'Voorronden invullen'!E72+$C72</f>
        <v>180</v>
      </c>
      <c r="E72" s="90">
        <f>'Voorronden invullen'!F72+$C72</f>
        <v>172</v>
      </c>
      <c r="F72" s="90">
        <f>'Voorronden invullen'!G72+$C72</f>
        <v>190</v>
      </c>
      <c r="G72" s="90">
        <f>'Voorronden invullen'!H72+$C72</f>
        <v>262</v>
      </c>
      <c r="H72" s="91">
        <f>SUM(D72:G72)</f>
        <v>804</v>
      </c>
      <c r="I72" s="91">
        <f>IF(H72&gt;0,H72+(COUNT(D72:G72)*C72),0)</f>
        <v>872</v>
      </c>
      <c r="J72" s="236">
        <f>SUM(H72,H73)</f>
        <v>1632</v>
      </c>
    </row>
    <row r="73" spans="1:10" ht="18.2" customHeight="1">
      <c r="A73" s="235"/>
      <c r="B73" s="102" t="str">
        <f>'Voorronden invullen'!B73</f>
        <v>Reinder Reinders</v>
      </c>
      <c r="C73" s="103">
        <f>'Voorronden invullen'!C73</f>
        <v>28</v>
      </c>
      <c r="D73" s="90">
        <f>'Voorronden invullen'!E73+$C73</f>
        <v>211</v>
      </c>
      <c r="E73" s="90">
        <f>'Voorronden invullen'!F73+$C73</f>
        <v>205</v>
      </c>
      <c r="F73" s="90">
        <f>'Voorronden invullen'!G73+$C73</f>
        <v>188</v>
      </c>
      <c r="G73" s="90">
        <f>'Voorronden invullen'!H73+$C73</f>
        <v>224</v>
      </c>
      <c r="H73" s="92">
        <f>SUM(D73:G73)</f>
        <v>828</v>
      </c>
      <c r="I73" s="91">
        <f>IF(H73&gt;0,H73+(COUNT(D73:G73)*C73),0)</f>
        <v>940</v>
      </c>
      <c r="J73" s="237"/>
    </row>
    <row r="74" spans="1:10" ht="18" customHeight="1">
      <c r="A74" s="233"/>
      <c r="B74" s="85"/>
      <c r="C74" s="86"/>
      <c r="D74" s="86"/>
      <c r="E74" s="86"/>
      <c r="F74" s="86"/>
      <c r="G74" s="87"/>
      <c r="H74" s="87"/>
      <c r="I74" s="88"/>
      <c r="J74" s="89"/>
    </row>
    <row r="75" spans="1:10" ht="18.2" customHeight="1">
      <c r="A75" s="234"/>
      <c r="B75" s="102">
        <f>'Voorronden invullen'!B75</f>
        <v>0</v>
      </c>
      <c r="C75" s="103">
        <f>'Voorronden invullen'!C75</f>
        <v>0</v>
      </c>
      <c r="D75" s="90">
        <f>'Voorronden invullen'!E75+$C75</f>
        <v>0</v>
      </c>
      <c r="E75" s="90">
        <f>'Voorronden invullen'!F75+$C75</f>
        <v>0</v>
      </c>
      <c r="F75" s="90">
        <f>'Voorronden invullen'!G75+$C75</f>
        <v>0</v>
      </c>
      <c r="G75" s="90">
        <f>'Voorronden invullen'!H75+$C75</f>
        <v>0</v>
      </c>
      <c r="H75" s="91">
        <f>SUM(D75:G75)</f>
        <v>0</v>
      </c>
      <c r="I75" s="91">
        <f>IF(H75&gt;0,H75+(COUNT(D75:G75)*C75),0)</f>
        <v>0</v>
      </c>
      <c r="J75" s="236">
        <f>SUM(H75,H76)</f>
        <v>0</v>
      </c>
    </row>
    <row r="76" spans="1:10" ht="18.2" customHeight="1">
      <c r="A76" s="235"/>
      <c r="B76" s="102">
        <f>'Voorronden invullen'!B76</f>
        <v>0</v>
      </c>
      <c r="C76" s="103">
        <f>'Voorronden invullen'!C76</f>
        <v>0</v>
      </c>
      <c r="D76" s="90">
        <f>'Voorronden invullen'!E76+$C76</f>
        <v>0</v>
      </c>
      <c r="E76" s="90">
        <f>'Voorronden invullen'!F76+$C76</f>
        <v>0</v>
      </c>
      <c r="F76" s="90">
        <f>'Voorronden invullen'!G76+$C76</f>
        <v>0</v>
      </c>
      <c r="G76" s="90">
        <f>'Voorronden invullen'!H76+$C76</f>
        <v>0</v>
      </c>
      <c r="H76" s="92">
        <f>SUM(D76:G76)</f>
        <v>0</v>
      </c>
      <c r="I76" s="91">
        <f>IF(H76&gt;0,H76+(COUNT(D76:G76)*C76),0)</f>
        <v>0</v>
      </c>
      <c r="J76" s="237"/>
    </row>
    <row r="77" spans="1:10" ht="18" customHeight="1">
      <c r="A77" s="233"/>
      <c r="B77" s="85"/>
      <c r="C77" s="86"/>
      <c r="D77" s="86"/>
      <c r="E77" s="86"/>
      <c r="F77" s="86"/>
      <c r="G77" s="87"/>
      <c r="H77" s="87"/>
      <c r="I77" s="88"/>
      <c r="J77" s="89"/>
    </row>
    <row r="78" spans="1:10" ht="18.2" customHeight="1">
      <c r="A78" s="234"/>
      <c r="B78" s="102">
        <f>'Voorronden invullen'!B78</f>
        <v>0</v>
      </c>
      <c r="C78" s="103">
        <f>'Voorronden invullen'!C78</f>
        <v>0</v>
      </c>
      <c r="D78" s="90">
        <f>'Voorronden invullen'!E78+$C78</f>
        <v>0</v>
      </c>
      <c r="E78" s="90">
        <f>'Voorronden invullen'!F78+$C78</f>
        <v>0</v>
      </c>
      <c r="F78" s="90">
        <f>'Voorronden invullen'!G78+$C78</f>
        <v>0</v>
      </c>
      <c r="G78" s="90">
        <f>'Voorronden invullen'!H78+$C78</f>
        <v>0</v>
      </c>
      <c r="H78" s="91">
        <f>SUM(D78:G78)</f>
        <v>0</v>
      </c>
      <c r="I78" s="91">
        <f>IF(H78&gt;0,H78+(COUNT(D78:G78)*C78),0)</f>
        <v>0</v>
      </c>
      <c r="J78" s="236">
        <f>SUM(H78,H79)</f>
        <v>0</v>
      </c>
    </row>
    <row r="79" spans="1:10" ht="18.2" customHeight="1">
      <c r="A79" s="235"/>
      <c r="B79" s="102">
        <f>'Voorronden invullen'!B79</f>
        <v>0</v>
      </c>
      <c r="C79" s="103">
        <f>'Voorronden invullen'!C79</f>
        <v>0</v>
      </c>
      <c r="D79" s="90">
        <f>'Voorronden invullen'!E79+$C79</f>
        <v>0</v>
      </c>
      <c r="E79" s="90">
        <f>'Voorronden invullen'!F79+$C79</f>
        <v>0</v>
      </c>
      <c r="F79" s="90">
        <f>'Voorronden invullen'!G79+$C79</f>
        <v>0</v>
      </c>
      <c r="G79" s="90">
        <f>'Voorronden invullen'!H79+$C79</f>
        <v>0</v>
      </c>
      <c r="H79" s="92">
        <f>SUM(D79:G79)</f>
        <v>0</v>
      </c>
      <c r="I79" s="91">
        <f>IF(H79&gt;0,H79+(COUNT(D79:G79)*C79),0)</f>
        <v>0</v>
      </c>
      <c r="J79" s="237"/>
    </row>
    <row r="80" spans="1:10" ht="18" customHeight="1">
      <c r="A80" s="233"/>
      <c r="B80" s="85"/>
      <c r="C80" s="86"/>
      <c r="D80" s="86"/>
      <c r="E80" s="86"/>
      <c r="F80" s="86"/>
      <c r="G80" s="87"/>
      <c r="H80" s="87"/>
      <c r="I80" s="88"/>
      <c r="J80" s="89"/>
    </row>
    <row r="81" spans="1:10" ht="18.2" customHeight="1">
      <c r="A81" s="234"/>
      <c r="B81" s="102">
        <f>'Voorronden invullen'!B81</f>
        <v>0</v>
      </c>
      <c r="C81" s="103">
        <f>'Voorronden invullen'!C81</f>
        <v>0</v>
      </c>
      <c r="D81" s="90">
        <f>'Voorronden invullen'!E81+$C81</f>
        <v>0</v>
      </c>
      <c r="E81" s="90">
        <f>'Voorronden invullen'!F81+$C81</f>
        <v>0</v>
      </c>
      <c r="F81" s="90">
        <f>'Voorronden invullen'!G81+$C81</f>
        <v>0</v>
      </c>
      <c r="G81" s="90">
        <f>'Voorronden invullen'!H81+$C81</f>
        <v>0</v>
      </c>
      <c r="H81" s="91">
        <f t="shared" ref="H81:H82" si="0">SUM(D81:G81)</f>
        <v>0</v>
      </c>
      <c r="I81" s="91">
        <f t="shared" ref="I81:I82" si="1">IF(H81&gt;0,H81+(COUNT(D81:G81)*C81),0)</f>
        <v>0</v>
      </c>
      <c r="J81" s="236">
        <f t="shared" ref="J81" si="2">SUM(H81,H82)</f>
        <v>0</v>
      </c>
    </row>
    <row r="82" spans="1:10" ht="18.2" customHeight="1">
      <c r="A82" s="235"/>
      <c r="B82" s="102">
        <f>'Voorronden invullen'!B82</f>
        <v>0</v>
      </c>
      <c r="C82" s="103">
        <f>'Voorronden invullen'!C82</f>
        <v>0</v>
      </c>
      <c r="D82" s="90">
        <f>'Voorronden invullen'!E82+$C82</f>
        <v>0</v>
      </c>
      <c r="E82" s="90">
        <f>'Voorronden invullen'!F82+$C82</f>
        <v>0</v>
      </c>
      <c r="F82" s="90">
        <f>'Voorronden invullen'!G82+$C82</f>
        <v>0</v>
      </c>
      <c r="G82" s="90">
        <f>'Voorronden invullen'!H82+$C82</f>
        <v>0</v>
      </c>
      <c r="H82" s="92">
        <f t="shared" si="0"/>
        <v>0</v>
      </c>
      <c r="I82" s="91">
        <f t="shared" si="1"/>
        <v>0</v>
      </c>
      <c r="J82" s="237"/>
    </row>
    <row r="83" spans="1:10" ht="18" customHeight="1">
      <c r="A83" s="233"/>
      <c r="B83" s="85"/>
      <c r="C83" s="86"/>
      <c r="D83" s="86"/>
      <c r="E83" s="86"/>
      <c r="F83" s="86"/>
      <c r="G83" s="87"/>
      <c r="H83" s="87"/>
      <c r="I83" s="88"/>
      <c r="J83" s="89"/>
    </row>
    <row r="84" spans="1:10" ht="18.2" customHeight="1">
      <c r="A84" s="234"/>
      <c r="B84" s="102">
        <f>'Voorronden invullen'!B84</f>
        <v>0</v>
      </c>
      <c r="C84" s="103">
        <f>'Voorronden invullen'!C84</f>
        <v>0</v>
      </c>
      <c r="D84" s="90">
        <f>'Voorronden invullen'!E84+$C84</f>
        <v>0</v>
      </c>
      <c r="E84" s="90">
        <f>'Voorronden invullen'!F84+$C84</f>
        <v>0</v>
      </c>
      <c r="F84" s="90">
        <f>'Voorronden invullen'!G84+$C84</f>
        <v>0</v>
      </c>
      <c r="G84" s="90">
        <f>'Voorronden invullen'!H84+$C84</f>
        <v>0</v>
      </c>
      <c r="H84" s="91">
        <f t="shared" ref="H84:H85" si="3">SUM(D84:G84)</f>
        <v>0</v>
      </c>
      <c r="I84" s="91">
        <f t="shared" ref="I84:I85" si="4">IF(H84&gt;0,H84+(COUNT(D84:G84)*C84),0)</f>
        <v>0</v>
      </c>
      <c r="J84" s="236">
        <f t="shared" ref="J84" si="5">SUM(H84,H85)</f>
        <v>0</v>
      </c>
    </row>
    <row r="85" spans="1:10" ht="18.2" customHeight="1">
      <c r="A85" s="235"/>
      <c r="B85" s="102">
        <f>'Voorronden invullen'!B85</f>
        <v>0</v>
      </c>
      <c r="C85" s="103">
        <f>'Voorronden invullen'!C85</f>
        <v>0</v>
      </c>
      <c r="D85" s="90">
        <f>'Voorronden invullen'!E85+$C85</f>
        <v>0</v>
      </c>
      <c r="E85" s="90">
        <f>'Voorronden invullen'!F85+$C85</f>
        <v>0</v>
      </c>
      <c r="F85" s="90">
        <f>'Voorronden invullen'!G85+$C85</f>
        <v>0</v>
      </c>
      <c r="G85" s="90">
        <f>'Voorronden invullen'!H85+$C85</f>
        <v>0</v>
      </c>
      <c r="H85" s="92">
        <f t="shared" si="3"/>
        <v>0</v>
      </c>
      <c r="I85" s="91">
        <f t="shared" si="4"/>
        <v>0</v>
      </c>
      <c r="J85" s="237"/>
    </row>
    <row r="86" spans="1:10" ht="18" customHeight="1">
      <c r="A86" s="233"/>
      <c r="B86" s="85"/>
      <c r="C86" s="86"/>
      <c r="D86" s="86"/>
      <c r="E86" s="86"/>
      <c r="F86" s="86"/>
      <c r="G86" s="87"/>
      <c r="H86" s="87"/>
      <c r="I86" s="88"/>
      <c r="J86" s="89"/>
    </row>
    <row r="87" spans="1:10" ht="18.2" customHeight="1">
      <c r="A87" s="234"/>
      <c r="B87" s="102">
        <f>'Voorronden invullen'!B87</f>
        <v>0</v>
      </c>
      <c r="C87" s="103">
        <f>'Voorronden invullen'!C87</f>
        <v>0</v>
      </c>
      <c r="D87" s="90">
        <f>'Voorronden invullen'!E87+$C87</f>
        <v>0</v>
      </c>
      <c r="E87" s="90">
        <f>'Voorronden invullen'!F87+$C87</f>
        <v>0</v>
      </c>
      <c r="F87" s="90">
        <f>'Voorronden invullen'!G87+$C87</f>
        <v>0</v>
      </c>
      <c r="G87" s="90">
        <f>'Voorronden invullen'!H87+$C87</f>
        <v>0</v>
      </c>
      <c r="H87" s="91">
        <f t="shared" ref="H87:H88" si="6">SUM(D87:G87)</f>
        <v>0</v>
      </c>
      <c r="I87" s="91">
        <f t="shared" ref="I87:I88" si="7">IF(H87&gt;0,H87+(COUNT(D87:G87)*C87),0)</f>
        <v>0</v>
      </c>
      <c r="J87" s="236">
        <f t="shared" ref="J87" si="8">SUM(H87,H88)</f>
        <v>0</v>
      </c>
    </row>
    <row r="88" spans="1:10" ht="18.2" customHeight="1">
      <c r="A88" s="235"/>
      <c r="B88" s="102">
        <f>'Voorronden invullen'!B88</f>
        <v>0</v>
      </c>
      <c r="C88" s="103">
        <f>'Voorronden invullen'!C88</f>
        <v>0</v>
      </c>
      <c r="D88" s="90">
        <f>'Voorronden invullen'!E88+$C88</f>
        <v>0</v>
      </c>
      <c r="E88" s="90">
        <f>'Voorronden invullen'!F88+$C88</f>
        <v>0</v>
      </c>
      <c r="F88" s="90">
        <f>'Voorronden invullen'!G88+$C88</f>
        <v>0</v>
      </c>
      <c r="G88" s="90">
        <f>'Voorronden invullen'!H88+$C88</f>
        <v>0</v>
      </c>
      <c r="H88" s="92">
        <f t="shared" si="6"/>
        <v>0</v>
      </c>
      <c r="I88" s="91">
        <f t="shared" si="7"/>
        <v>0</v>
      </c>
      <c r="J88" s="237"/>
    </row>
    <row r="89" spans="1:10" ht="18" customHeight="1">
      <c r="A89" s="233"/>
      <c r="B89" s="85"/>
      <c r="C89" s="86"/>
      <c r="D89" s="86"/>
      <c r="E89" s="86"/>
      <c r="F89" s="86"/>
      <c r="G89" s="87"/>
      <c r="H89" s="87"/>
      <c r="I89" s="88"/>
      <c r="J89" s="89"/>
    </row>
    <row r="90" spans="1:10" ht="18.2" customHeight="1">
      <c r="A90" s="234"/>
      <c r="B90" s="102">
        <f>'Voorronden invullen'!B90</f>
        <v>0</v>
      </c>
      <c r="C90" s="103">
        <f>'Voorronden invullen'!C90</f>
        <v>0</v>
      </c>
      <c r="D90" s="90">
        <f>'Voorronden invullen'!E90+$C90</f>
        <v>0</v>
      </c>
      <c r="E90" s="90">
        <f>'Voorronden invullen'!F90+$C90</f>
        <v>0</v>
      </c>
      <c r="F90" s="90">
        <f>'Voorronden invullen'!G90+$C90</f>
        <v>0</v>
      </c>
      <c r="G90" s="90">
        <f>'Voorronden invullen'!H90+$C90</f>
        <v>0</v>
      </c>
      <c r="H90" s="91">
        <f t="shared" ref="H90:H91" si="9">SUM(D90:G90)</f>
        <v>0</v>
      </c>
      <c r="I90" s="91">
        <f t="shared" ref="I90:I91" si="10">IF(H90&gt;0,H90+(COUNT(D90:G90)*C90),0)</f>
        <v>0</v>
      </c>
      <c r="J90" s="236">
        <f t="shared" ref="J90" si="11">SUM(H90,H91)</f>
        <v>0</v>
      </c>
    </row>
    <row r="91" spans="1:10" ht="18.2" customHeight="1">
      <c r="A91" s="235"/>
      <c r="B91" s="102">
        <f>'Voorronden invullen'!B91</f>
        <v>0</v>
      </c>
      <c r="C91" s="103">
        <f>'Voorronden invullen'!C91</f>
        <v>0</v>
      </c>
      <c r="D91" s="90">
        <f>'Voorronden invullen'!E91+$C91</f>
        <v>0</v>
      </c>
      <c r="E91" s="90">
        <f>'Voorronden invullen'!F91+$C91</f>
        <v>0</v>
      </c>
      <c r="F91" s="90">
        <f>'Voorronden invullen'!G91+$C91</f>
        <v>0</v>
      </c>
      <c r="G91" s="90">
        <f>'Voorronden invullen'!H91+$C91</f>
        <v>0</v>
      </c>
      <c r="H91" s="92">
        <f t="shared" si="9"/>
        <v>0</v>
      </c>
      <c r="I91" s="91">
        <f t="shared" si="10"/>
        <v>0</v>
      </c>
      <c r="J91" s="237"/>
    </row>
    <row r="92" spans="1:10" ht="18" customHeight="1">
      <c r="A92" s="233"/>
      <c r="B92" s="85"/>
      <c r="C92" s="86"/>
      <c r="D92" s="86"/>
      <c r="E92" s="86"/>
      <c r="F92" s="86"/>
      <c r="G92" s="87"/>
      <c r="H92" s="87"/>
      <c r="I92" s="88"/>
      <c r="J92" s="89"/>
    </row>
    <row r="93" spans="1:10" ht="18.2" customHeight="1">
      <c r="A93" s="234"/>
      <c r="B93" s="102">
        <f>'Voorronden invullen'!B93</f>
        <v>0</v>
      </c>
      <c r="C93" s="103">
        <f>'Voorronden invullen'!C93</f>
        <v>0</v>
      </c>
      <c r="D93" s="90">
        <f>'Voorronden invullen'!E93+$C93</f>
        <v>0</v>
      </c>
      <c r="E93" s="90">
        <f>'Voorronden invullen'!F93+$C93</f>
        <v>0</v>
      </c>
      <c r="F93" s="90">
        <f>'Voorronden invullen'!G93+$C93</f>
        <v>0</v>
      </c>
      <c r="G93" s="90">
        <f>'Voorronden invullen'!H93+$C93</f>
        <v>0</v>
      </c>
      <c r="H93" s="91">
        <f t="shared" ref="H93:H94" si="12">SUM(D93:G93)</f>
        <v>0</v>
      </c>
      <c r="I93" s="91">
        <f t="shared" ref="I93:I94" si="13">IF(H93&gt;0,H93+(COUNT(D93:G93)*C93),0)</f>
        <v>0</v>
      </c>
      <c r="J93" s="236">
        <f t="shared" ref="J93" si="14">SUM(H93,H94)</f>
        <v>0</v>
      </c>
    </row>
    <row r="94" spans="1:10" ht="18.2" customHeight="1">
      <c r="A94" s="235"/>
      <c r="B94" s="102">
        <f>'Voorronden invullen'!B94</f>
        <v>0</v>
      </c>
      <c r="C94" s="103">
        <f>'Voorronden invullen'!C94</f>
        <v>0</v>
      </c>
      <c r="D94" s="90">
        <f>'Voorronden invullen'!E94+$C94</f>
        <v>0</v>
      </c>
      <c r="E94" s="90">
        <f>'Voorronden invullen'!F94+$C94</f>
        <v>0</v>
      </c>
      <c r="F94" s="90">
        <f>'Voorronden invullen'!G94+$C94</f>
        <v>0</v>
      </c>
      <c r="G94" s="90">
        <f>'Voorronden invullen'!H94+$C94</f>
        <v>0</v>
      </c>
      <c r="H94" s="92">
        <f t="shared" si="12"/>
        <v>0</v>
      </c>
      <c r="I94" s="91">
        <f t="shared" si="13"/>
        <v>0</v>
      </c>
      <c r="J94" s="237"/>
    </row>
    <row r="95" spans="1:10" ht="18" customHeight="1">
      <c r="A95" s="233"/>
      <c r="B95" s="85"/>
      <c r="C95" s="86"/>
      <c r="D95" s="86"/>
      <c r="E95" s="86"/>
      <c r="F95" s="86"/>
      <c r="G95" s="87"/>
      <c r="H95" s="87"/>
      <c r="I95" s="88"/>
      <c r="J95" s="89"/>
    </row>
    <row r="96" spans="1:10" ht="18.2" customHeight="1">
      <c r="A96" s="234"/>
      <c r="B96" s="102">
        <f>'Voorronden invullen'!B96</f>
        <v>0</v>
      </c>
      <c r="C96" s="103">
        <f>'Voorronden invullen'!C96</f>
        <v>0</v>
      </c>
      <c r="D96" s="90">
        <f>'Voorronden invullen'!E96+$C96</f>
        <v>0</v>
      </c>
      <c r="E96" s="90">
        <f>'Voorronden invullen'!F96+$C96</f>
        <v>0</v>
      </c>
      <c r="F96" s="90">
        <f>'Voorronden invullen'!G96+$C96</f>
        <v>0</v>
      </c>
      <c r="G96" s="90">
        <f>'Voorronden invullen'!H96+$C96</f>
        <v>0</v>
      </c>
      <c r="H96" s="91">
        <f t="shared" ref="H96:H97" si="15">SUM(D96:G96)</f>
        <v>0</v>
      </c>
      <c r="I96" s="91">
        <f t="shared" ref="I96:I97" si="16">IF(H96&gt;0,H96+(COUNT(D96:G96)*C96),0)</f>
        <v>0</v>
      </c>
      <c r="J96" s="236">
        <f t="shared" ref="J96" si="17">SUM(H96,H97)</f>
        <v>0</v>
      </c>
    </row>
    <row r="97" spans="1:10" ht="18.2" customHeight="1">
      <c r="A97" s="235"/>
      <c r="B97" s="102">
        <f>'Voorronden invullen'!B97</f>
        <v>0</v>
      </c>
      <c r="C97" s="103">
        <f>'Voorronden invullen'!C97</f>
        <v>0</v>
      </c>
      <c r="D97" s="90">
        <f>'Voorronden invullen'!E97+$C97</f>
        <v>0</v>
      </c>
      <c r="E97" s="90">
        <f>'Voorronden invullen'!F97+$C97</f>
        <v>0</v>
      </c>
      <c r="F97" s="90">
        <f>'Voorronden invullen'!G97+$C97</f>
        <v>0</v>
      </c>
      <c r="G97" s="90">
        <f>'Voorronden invullen'!H97+$C97</f>
        <v>0</v>
      </c>
      <c r="H97" s="92">
        <f t="shared" si="15"/>
        <v>0</v>
      </c>
      <c r="I97" s="91">
        <f t="shared" si="16"/>
        <v>0</v>
      </c>
      <c r="J97" s="237"/>
    </row>
    <row r="98" spans="1:10">
      <c r="A98" s="95"/>
      <c r="B98" s="96"/>
      <c r="C98" s="96"/>
      <c r="D98" s="94"/>
      <c r="E98" s="94"/>
      <c r="F98" s="94"/>
      <c r="G98" s="97"/>
      <c r="H98" s="98"/>
      <c r="I98" s="98"/>
      <c r="J98" s="99"/>
    </row>
    <row r="99" spans="1:10">
      <c r="A99" s="95"/>
      <c r="B99" s="96"/>
      <c r="C99" s="96"/>
      <c r="D99" s="94"/>
      <c r="E99" s="94"/>
      <c r="F99" s="94"/>
      <c r="G99" s="97"/>
      <c r="H99" s="98"/>
      <c r="I99" s="98"/>
      <c r="J99" s="99"/>
    </row>
    <row r="100" spans="1:10">
      <c r="A100" s="95"/>
      <c r="B100" s="96"/>
      <c r="C100" s="96"/>
      <c r="D100" s="94"/>
      <c r="E100" s="94"/>
      <c r="F100" s="94"/>
      <c r="G100" s="97"/>
      <c r="H100" s="98"/>
      <c r="I100" s="98"/>
      <c r="J100" s="99"/>
    </row>
    <row r="101" spans="1:10">
      <c r="A101" s="95"/>
      <c r="B101" s="96"/>
      <c r="C101" s="96"/>
      <c r="D101" s="94"/>
      <c r="E101" s="94"/>
      <c r="F101" s="94"/>
      <c r="G101" s="97"/>
      <c r="H101" s="98"/>
      <c r="I101" s="98"/>
      <c r="J101" s="99"/>
    </row>
    <row r="102" spans="1:10">
      <c r="A102" s="95"/>
      <c r="B102" s="96"/>
      <c r="C102" s="96"/>
      <c r="D102" s="94"/>
      <c r="E102" s="94"/>
      <c r="F102" s="94"/>
      <c r="G102" s="97"/>
      <c r="H102" s="98"/>
      <c r="I102" s="98"/>
      <c r="J102" s="99"/>
    </row>
    <row r="103" spans="1:10">
      <c r="A103" s="95"/>
      <c r="B103" s="96"/>
      <c r="C103" s="96"/>
      <c r="D103" s="94"/>
      <c r="E103" s="94"/>
      <c r="F103" s="94"/>
      <c r="G103" s="97"/>
      <c r="H103" s="98"/>
      <c r="I103" s="98"/>
      <c r="J103" s="99"/>
    </row>
    <row r="104" spans="1:10">
      <c r="A104" s="95"/>
      <c r="B104" s="96"/>
      <c r="C104" s="96"/>
      <c r="D104" s="94"/>
      <c r="E104" s="94"/>
      <c r="F104" s="94"/>
      <c r="G104" s="97"/>
      <c r="H104" s="98"/>
      <c r="I104" s="98"/>
      <c r="J104" s="99"/>
    </row>
    <row r="105" spans="1:10">
      <c r="A105" s="95"/>
      <c r="B105" s="96"/>
      <c r="C105" s="96"/>
      <c r="D105" s="94"/>
      <c r="E105" s="94"/>
      <c r="F105" s="94"/>
      <c r="G105" s="97"/>
      <c r="H105" s="98"/>
      <c r="I105" s="98"/>
      <c r="J105" s="99"/>
    </row>
    <row r="106" spans="1:10">
      <c r="A106" s="95"/>
      <c r="B106" s="96"/>
      <c r="C106" s="96"/>
      <c r="D106" s="94"/>
      <c r="E106" s="94"/>
      <c r="F106" s="94"/>
      <c r="G106" s="97"/>
      <c r="H106" s="98"/>
      <c r="I106" s="98"/>
      <c r="J106" s="99"/>
    </row>
    <row r="107" spans="1:10">
      <c r="A107" s="93"/>
      <c r="B107" s="100"/>
      <c r="C107" s="96"/>
    </row>
    <row r="108" spans="1:10">
      <c r="A108" s="95"/>
      <c r="B108" s="100"/>
      <c r="C108" s="96"/>
    </row>
    <row r="109" spans="1:10">
      <c r="A109" s="93"/>
      <c r="B109" s="100"/>
      <c r="C109" s="96"/>
    </row>
    <row r="110" spans="1:10">
      <c r="A110" s="95"/>
      <c r="B110" s="100"/>
      <c r="C110" s="96"/>
    </row>
    <row r="111" spans="1:10">
      <c r="A111" s="93"/>
      <c r="B111" s="100"/>
      <c r="C111" s="96"/>
    </row>
    <row r="112" spans="1:10">
      <c r="A112" s="95"/>
      <c r="B112" s="100"/>
      <c r="C112" s="96"/>
    </row>
    <row r="113" spans="1:3">
      <c r="A113" s="101"/>
      <c r="B113" s="100"/>
      <c r="C113" s="96"/>
    </row>
    <row r="114" spans="1:3">
      <c r="B114" s="100"/>
      <c r="C114" s="96"/>
    </row>
    <row r="115" spans="1:3">
      <c r="B115" s="100"/>
      <c r="C115" s="96"/>
    </row>
    <row r="116" spans="1:3">
      <c r="B116" s="100"/>
      <c r="C116" s="96"/>
    </row>
    <row r="117" spans="1:3">
      <c r="B117" s="100"/>
      <c r="C117" s="96"/>
    </row>
    <row r="118" spans="1:3">
      <c r="B118" s="100"/>
      <c r="C118" s="96"/>
    </row>
    <row r="119" spans="1:3">
      <c r="B119" s="100"/>
      <c r="C119" s="96"/>
    </row>
    <row r="120" spans="1:3">
      <c r="B120" s="100"/>
      <c r="C120" s="96"/>
    </row>
    <row r="121" spans="1:3">
      <c r="B121" s="100"/>
      <c r="C121" s="96"/>
    </row>
    <row r="122" spans="1:3">
      <c r="B122" s="100"/>
      <c r="C122" s="96"/>
    </row>
    <row r="123" spans="1:3">
      <c r="B123" s="100"/>
      <c r="C123" s="96"/>
    </row>
    <row r="124" spans="1:3">
      <c r="B124" s="100"/>
      <c r="C124" s="96"/>
    </row>
    <row r="125" spans="1:3">
      <c r="B125" s="100"/>
      <c r="C125" s="96"/>
    </row>
    <row r="126" spans="1:3">
      <c r="B126" s="100"/>
      <c r="C126" s="96"/>
    </row>
    <row r="127" spans="1:3">
      <c r="B127" s="100"/>
      <c r="C127" s="96"/>
    </row>
    <row r="128" spans="1:3">
      <c r="B128" s="100"/>
      <c r="C128" s="96"/>
    </row>
    <row r="129" spans="2:3">
      <c r="B129" s="100"/>
      <c r="C129" s="96"/>
    </row>
    <row r="130" spans="2:3">
      <c r="B130" s="100"/>
      <c r="C130" s="96"/>
    </row>
    <row r="131" spans="2:3">
      <c r="B131" s="100"/>
      <c r="C131" s="96"/>
    </row>
    <row r="132" spans="2:3">
      <c r="B132" s="100"/>
      <c r="C132" s="96"/>
    </row>
    <row r="133" spans="2:3">
      <c r="B133" s="100"/>
      <c r="C133" s="96"/>
    </row>
    <row r="134" spans="2:3">
      <c r="B134" s="100"/>
      <c r="C134" s="96"/>
    </row>
    <row r="135" spans="2:3">
      <c r="B135" s="100"/>
      <c r="C135" s="96"/>
    </row>
    <row r="136" spans="2:3">
      <c r="B136" s="100"/>
      <c r="C136" s="96"/>
    </row>
    <row r="137" spans="2:3">
      <c r="B137" s="100"/>
      <c r="C137" s="96"/>
    </row>
    <row r="138" spans="2:3">
      <c r="B138" s="100"/>
      <c r="C138" s="96"/>
    </row>
    <row r="139" spans="2:3">
      <c r="B139" s="100"/>
      <c r="C139" s="96"/>
    </row>
    <row r="140" spans="2:3">
      <c r="B140" s="100"/>
      <c r="C140" s="96"/>
    </row>
    <row r="141" spans="2:3">
      <c r="B141" s="100"/>
      <c r="C141" s="96"/>
    </row>
    <row r="142" spans="2:3">
      <c r="B142" s="100"/>
      <c r="C142" s="96"/>
    </row>
    <row r="143" spans="2:3">
      <c r="B143" s="100"/>
      <c r="C143" s="96"/>
    </row>
    <row r="144" spans="2:3">
      <c r="B144" s="100"/>
      <c r="C144" s="96"/>
    </row>
    <row r="145" spans="2:3">
      <c r="B145" s="100"/>
      <c r="C145" s="96"/>
    </row>
    <row r="146" spans="2:3">
      <c r="B146" s="100"/>
      <c r="C146" s="96"/>
    </row>
    <row r="147" spans="2:3">
      <c r="B147" s="100"/>
      <c r="C147" s="96"/>
    </row>
    <row r="148" spans="2:3">
      <c r="B148" s="100"/>
      <c r="C148" s="96"/>
    </row>
    <row r="149" spans="2:3">
      <c r="B149" s="100"/>
      <c r="C149" s="96"/>
    </row>
    <row r="150" spans="2:3">
      <c r="B150" s="100"/>
      <c r="C150" s="96"/>
    </row>
    <row r="151" spans="2:3">
      <c r="B151" s="100"/>
      <c r="C151" s="96"/>
    </row>
    <row r="152" spans="2:3">
      <c r="B152" s="100"/>
      <c r="C152" s="96"/>
    </row>
    <row r="153" spans="2:3">
      <c r="B153" s="100"/>
      <c r="C153" s="96"/>
    </row>
    <row r="154" spans="2:3">
      <c r="B154" s="100"/>
      <c r="C154" s="96"/>
    </row>
    <row r="155" spans="2:3">
      <c r="B155" s="100"/>
      <c r="C155" s="96"/>
    </row>
    <row r="156" spans="2:3">
      <c r="B156" s="100"/>
      <c r="C156" s="96"/>
    </row>
    <row r="157" spans="2:3">
      <c r="B157" s="100"/>
      <c r="C157" s="96"/>
    </row>
    <row r="158" spans="2:3">
      <c r="B158" s="100"/>
      <c r="C158" s="96"/>
    </row>
    <row r="159" spans="2:3">
      <c r="B159" s="100"/>
      <c r="C159" s="96"/>
    </row>
    <row r="160" spans="2:3">
      <c r="B160" s="100"/>
      <c r="C160" s="96"/>
    </row>
    <row r="161" spans="2:3">
      <c r="B161" s="100"/>
      <c r="C161" s="96"/>
    </row>
    <row r="162" spans="2:3">
      <c r="B162" s="100"/>
      <c r="C162" s="96"/>
    </row>
    <row r="163" spans="2:3">
      <c r="B163" s="100"/>
      <c r="C163" s="96"/>
    </row>
    <row r="164" spans="2:3">
      <c r="B164" s="100"/>
      <c r="C164" s="96"/>
    </row>
    <row r="165" spans="2:3">
      <c r="B165" s="100"/>
      <c r="C165" s="96"/>
    </row>
    <row r="166" spans="2:3">
      <c r="B166" s="100"/>
      <c r="C166" s="96"/>
    </row>
    <row r="167" spans="2:3">
      <c r="B167" s="100"/>
      <c r="C167" s="96"/>
    </row>
    <row r="168" spans="2:3">
      <c r="B168" s="100"/>
      <c r="C168" s="96"/>
    </row>
    <row r="169" spans="2:3">
      <c r="B169" s="100"/>
      <c r="C169" s="96"/>
    </row>
    <row r="170" spans="2:3">
      <c r="B170" s="100"/>
      <c r="C170" s="96"/>
    </row>
    <row r="171" spans="2:3">
      <c r="B171" s="100"/>
      <c r="C171" s="96"/>
    </row>
    <row r="172" spans="2:3">
      <c r="B172" s="100"/>
      <c r="C172" s="96"/>
    </row>
    <row r="173" spans="2:3">
      <c r="B173" s="100"/>
      <c r="C173" s="96"/>
    </row>
    <row r="174" spans="2:3">
      <c r="B174" s="100"/>
      <c r="C174" s="96"/>
    </row>
    <row r="175" spans="2:3">
      <c r="B175" s="100"/>
      <c r="C175" s="96"/>
    </row>
    <row r="176" spans="2:3">
      <c r="B176" s="100"/>
      <c r="C176" s="96"/>
    </row>
    <row r="177" spans="2:3">
      <c r="B177" s="100"/>
      <c r="C177" s="96"/>
    </row>
    <row r="178" spans="2:3">
      <c r="B178" s="100"/>
      <c r="C178" s="96"/>
    </row>
    <row r="179" spans="2:3">
      <c r="B179" s="100"/>
      <c r="C179" s="96"/>
    </row>
    <row r="180" spans="2:3">
      <c r="B180" s="100"/>
      <c r="C180" s="96"/>
    </row>
    <row r="181" spans="2:3">
      <c r="B181" s="100"/>
      <c r="C181" s="96"/>
    </row>
    <row r="182" spans="2:3">
      <c r="B182" s="100"/>
      <c r="C182" s="96"/>
    </row>
    <row r="183" spans="2:3">
      <c r="B183" s="100"/>
      <c r="C183" s="96"/>
    </row>
    <row r="184" spans="2:3">
      <c r="B184" s="100"/>
      <c r="C184" s="96"/>
    </row>
    <row r="185" spans="2:3">
      <c r="B185" s="100"/>
      <c r="C185" s="96"/>
    </row>
    <row r="186" spans="2:3">
      <c r="B186" s="100"/>
      <c r="C186" s="96"/>
    </row>
    <row r="187" spans="2:3">
      <c r="B187" s="100"/>
      <c r="C187" s="96"/>
    </row>
    <row r="188" spans="2:3">
      <c r="B188" s="100"/>
      <c r="C188" s="96"/>
    </row>
    <row r="189" spans="2:3">
      <c r="B189" s="100"/>
      <c r="C189" s="96"/>
    </row>
    <row r="190" spans="2:3">
      <c r="B190" s="100"/>
      <c r="C190" s="96"/>
    </row>
    <row r="191" spans="2:3">
      <c r="B191" s="100"/>
      <c r="C191" s="96"/>
    </row>
    <row r="192" spans="2:3">
      <c r="B192" s="100"/>
      <c r="C192" s="96"/>
    </row>
    <row r="193" spans="2:3">
      <c r="B193" s="100"/>
      <c r="C193" s="96"/>
    </row>
    <row r="194" spans="2:3">
      <c r="B194" s="100"/>
      <c r="C194" s="96"/>
    </row>
    <row r="195" spans="2:3">
      <c r="B195" s="100"/>
      <c r="C195" s="96"/>
    </row>
    <row r="196" spans="2:3">
      <c r="B196" s="100"/>
      <c r="C196" s="96"/>
    </row>
    <row r="197" spans="2:3">
      <c r="B197" s="100"/>
      <c r="C197" s="96"/>
    </row>
    <row r="198" spans="2:3">
      <c r="B198" s="100"/>
      <c r="C198" s="96"/>
    </row>
    <row r="199" spans="2:3">
      <c r="B199" s="100"/>
      <c r="C199" s="96"/>
    </row>
    <row r="200" spans="2:3">
      <c r="B200" s="100"/>
      <c r="C200" s="96"/>
    </row>
    <row r="201" spans="2:3">
      <c r="B201" s="100"/>
      <c r="C201" s="96"/>
    </row>
    <row r="202" spans="2:3">
      <c r="B202" s="100"/>
      <c r="C202" s="96"/>
    </row>
    <row r="203" spans="2:3">
      <c r="B203" s="100"/>
      <c r="C203" s="96"/>
    </row>
    <row r="204" spans="2:3">
      <c r="B204" s="100"/>
      <c r="C204" s="96"/>
    </row>
    <row r="205" spans="2:3">
      <c r="B205" s="100"/>
      <c r="C205" s="96"/>
    </row>
    <row r="206" spans="2:3">
      <c r="B206" s="100"/>
      <c r="C206" s="96"/>
    </row>
    <row r="207" spans="2:3">
      <c r="B207" s="100"/>
      <c r="C207" s="96"/>
    </row>
    <row r="208" spans="2:3">
      <c r="B208" s="100"/>
      <c r="C208" s="96"/>
    </row>
    <row r="209" spans="2:3">
      <c r="B209" s="100"/>
      <c r="C209" s="96"/>
    </row>
    <row r="210" spans="2:3">
      <c r="B210" s="100"/>
      <c r="C210" s="96"/>
    </row>
    <row r="211" spans="2:3">
      <c r="B211" s="100"/>
      <c r="C211" s="96"/>
    </row>
    <row r="212" spans="2:3">
      <c r="B212" s="100"/>
      <c r="C212" s="96"/>
    </row>
    <row r="213" spans="2:3">
      <c r="B213" s="100"/>
      <c r="C213" s="96"/>
    </row>
    <row r="214" spans="2:3">
      <c r="B214" s="100"/>
      <c r="C214" s="96"/>
    </row>
    <row r="215" spans="2:3">
      <c r="B215" s="100"/>
      <c r="C215" s="96"/>
    </row>
    <row r="216" spans="2:3">
      <c r="B216" s="100"/>
      <c r="C216" s="96"/>
    </row>
    <row r="217" spans="2:3">
      <c r="B217" s="100"/>
      <c r="C217" s="96"/>
    </row>
    <row r="218" spans="2:3">
      <c r="B218" s="100"/>
      <c r="C218" s="96"/>
    </row>
    <row r="219" spans="2:3">
      <c r="B219" s="100"/>
      <c r="C219" s="96"/>
    </row>
    <row r="220" spans="2:3">
      <c r="B220" s="100"/>
      <c r="C220" s="96"/>
    </row>
    <row r="221" spans="2:3">
      <c r="B221" s="100"/>
      <c r="C221" s="96"/>
    </row>
    <row r="222" spans="2:3">
      <c r="B222" s="100"/>
      <c r="C222" s="96"/>
    </row>
    <row r="223" spans="2:3">
      <c r="B223" s="100"/>
      <c r="C223" s="96"/>
    </row>
    <row r="224" spans="2:3">
      <c r="B224" s="100"/>
      <c r="C224" s="96"/>
    </row>
    <row r="225" spans="2:3">
      <c r="B225" s="100"/>
      <c r="C225" s="96"/>
    </row>
    <row r="226" spans="2:3">
      <c r="B226" s="100"/>
      <c r="C226" s="96"/>
    </row>
    <row r="227" spans="2:3">
      <c r="B227" s="100"/>
      <c r="C227" s="96"/>
    </row>
    <row r="228" spans="2:3">
      <c r="B228" s="100"/>
      <c r="C228" s="96"/>
    </row>
    <row r="229" spans="2:3">
      <c r="B229" s="100"/>
      <c r="C229" s="96"/>
    </row>
    <row r="230" spans="2:3">
      <c r="B230" s="100"/>
      <c r="C230" s="96"/>
    </row>
    <row r="231" spans="2:3">
      <c r="B231" s="100"/>
      <c r="C231" s="96"/>
    </row>
    <row r="232" spans="2:3">
      <c r="B232" s="100"/>
      <c r="C232" s="96"/>
    </row>
    <row r="233" spans="2:3">
      <c r="B233" s="100"/>
      <c r="C233" s="96"/>
    </row>
    <row r="234" spans="2:3">
      <c r="B234" s="100"/>
      <c r="C234" s="96"/>
    </row>
    <row r="235" spans="2:3">
      <c r="B235" s="100"/>
      <c r="C235" s="96"/>
    </row>
    <row r="236" spans="2:3">
      <c r="B236" s="100"/>
      <c r="C236" s="96"/>
    </row>
  </sheetData>
  <mergeCells count="50">
    <mergeCell ref="A77:A79"/>
    <mergeCell ref="J78:J79"/>
    <mergeCell ref="J69:J70"/>
    <mergeCell ref="A71:A73"/>
    <mergeCell ref="J72:J73"/>
    <mergeCell ref="L3:L4"/>
    <mergeCell ref="J33:J34"/>
    <mergeCell ref="J27:J28"/>
    <mergeCell ref="A74:A76"/>
    <mergeCell ref="J75:J76"/>
    <mergeCell ref="J63:J64"/>
    <mergeCell ref="J66:J67"/>
    <mergeCell ref="J36:J37"/>
    <mergeCell ref="J39:J40"/>
    <mergeCell ref="J42:J43"/>
    <mergeCell ref="J45:J46"/>
    <mergeCell ref="J48:J49"/>
    <mergeCell ref="J18:J19"/>
    <mergeCell ref="J51:J52"/>
    <mergeCell ref="J54:J55"/>
    <mergeCell ref="J57:J58"/>
    <mergeCell ref="J60:J61"/>
    <mergeCell ref="A11:A13"/>
    <mergeCell ref="J12:J13"/>
    <mergeCell ref="A14:A16"/>
    <mergeCell ref="J30:J31"/>
    <mergeCell ref="A20:A22"/>
    <mergeCell ref="J21:J22"/>
    <mergeCell ref="A23:A25"/>
    <mergeCell ref="J24:J25"/>
    <mergeCell ref="J15:J16"/>
    <mergeCell ref="A17:A19"/>
    <mergeCell ref="A2:A4"/>
    <mergeCell ref="J3:J4"/>
    <mergeCell ref="A5:A7"/>
    <mergeCell ref="J6:J7"/>
    <mergeCell ref="A8:A10"/>
    <mergeCell ref="J9:J10"/>
    <mergeCell ref="A80:A82"/>
    <mergeCell ref="J81:J82"/>
    <mergeCell ref="A83:A85"/>
    <mergeCell ref="J84:J85"/>
    <mergeCell ref="A86:A88"/>
    <mergeCell ref="J87:J88"/>
    <mergeCell ref="A89:A91"/>
    <mergeCell ref="J90:J91"/>
    <mergeCell ref="A92:A94"/>
    <mergeCell ref="J93:J94"/>
    <mergeCell ref="A95:A97"/>
    <mergeCell ref="J96:J97"/>
  </mergeCells>
  <conditionalFormatting sqref="D2:G65536">
    <cfRule type="cellIs" dxfId="2" priority="4" stopIfTrue="1" operator="equal">
      <formula>$L$3</formula>
    </cfRule>
  </conditionalFormatting>
  <conditionalFormatting sqref="H3:J4 H6:J7 H9:J10 H12:J13 H15:J16 H18:J19 H21:J22 H24:J25 H27:J28 H30:J31 H33:J34 H36:J37 H39:J40 H42:J43 H45:J46 H48:J49 H51:J52 H54:J55 H57:J58 H60:J61 H63:J64 H66:J67 H69:J70 H72:J73 H75:J76 H78:J79 H81:J82 H84:J85 H87:J88 H90:J91 H93:J94 H96:J97">
    <cfRule type="cellIs" dxfId="1" priority="3" stopIfTrue="1" operator="equal">
      <formula>0</formula>
    </cfRule>
  </conditionalFormatting>
  <conditionalFormatting sqref="B2:C9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3</vt:i4>
      </vt:variant>
    </vt:vector>
  </HeadingPairs>
  <TitlesOfParts>
    <vt:vector size="11" baseType="lpstr">
      <vt:lpstr>Voorronden invullen</vt:lpstr>
      <vt:lpstr>Lijsten</vt:lpstr>
      <vt:lpstr>Voorronden Singles</vt:lpstr>
      <vt:lpstr>Voor PP</vt:lpstr>
      <vt:lpstr>Finale Duo's</vt:lpstr>
      <vt:lpstr>Finale Singles</vt:lpstr>
      <vt:lpstr>Plusminus</vt:lpstr>
      <vt:lpstr>Hoogste game inclusief handicap</vt:lpstr>
      <vt:lpstr>Lijsten!Afdruktitels</vt:lpstr>
      <vt:lpstr>'Voorronden invullen'!Afdruktitels</vt:lpstr>
      <vt:lpstr>'Voorronden Singles'!Afdruktitels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ALZI</dc:creator>
  <cp:lastModifiedBy>van het Hof</cp:lastModifiedBy>
  <cp:lastPrinted>2017-11-04T12:15:10Z</cp:lastPrinted>
  <dcterms:created xsi:type="dcterms:W3CDTF">2002-10-13T14:16:19Z</dcterms:created>
  <dcterms:modified xsi:type="dcterms:W3CDTF">2017-11-05T18:51:34Z</dcterms:modified>
</cp:coreProperties>
</file>